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80" windowWidth="19320" windowHeight="13620" tabRatio="281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<sst xmlns="http://schemas.openxmlformats.org/spreadsheetml/2006/main" count="1304" uniqueCount="591">
  <si>
    <t>№ п.п.</t>
  </si>
  <si>
    <t>Наименование</t>
  </si>
  <si>
    <t>Ед. изм.</t>
  </si>
  <si>
    <t>шт</t>
  </si>
  <si>
    <t>ПЕТАРДЫ ТЕРОЧНЫЕ</t>
  </si>
  <si>
    <t>К0201</t>
  </si>
  <si>
    <t>К0202</t>
  </si>
  <si>
    <t>К0203</t>
  </si>
  <si>
    <t>К0203A</t>
  </si>
  <si>
    <t>К0204</t>
  </si>
  <si>
    <t>К0206</t>
  </si>
  <si>
    <t>К0206А</t>
  </si>
  <si>
    <t>К0208</t>
  </si>
  <si>
    <t>24/10/60</t>
  </si>
  <si>
    <t>50/10/20</t>
  </si>
  <si>
    <t>РИМСКИЕ СВЕЧИ</t>
  </si>
  <si>
    <t>РК2001</t>
  </si>
  <si>
    <t>РК2002</t>
  </si>
  <si>
    <t>РК2003</t>
  </si>
  <si>
    <t>РК2004</t>
  </si>
  <si>
    <t>РК2005</t>
  </si>
  <si>
    <t>РК2006</t>
  </si>
  <si>
    <t>РК2007</t>
  </si>
  <si>
    <t>РК2008</t>
  </si>
  <si>
    <t>РК2009</t>
  </si>
  <si>
    <t>РК2010</t>
  </si>
  <si>
    <t>36/2</t>
  </si>
  <si>
    <t>24/4</t>
  </si>
  <si>
    <t>25/1</t>
  </si>
  <si>
    <t>РК3001</t>
  </si>
  <si>
    <t>РК3002</t>
  </si>
  <si>
    <t>РК3004</t>
  </si>
  <si>
    <t>РК3005</t>
  </si>
  <si>
    <t>РК3006</t>
  </si>
  <si>
    <t>ЛЕТАЮЩИЕ И НАЗЕМНЫЕ ФЕЙЕРВЕРКИ</t>
  </si>
  <si>
    <t>РК6001</t>
  </si>
  <si>
    <t>РК6002</t>
  </si>
  <si>
    <t>РК6003</t>
  </si>
  <si>
    <t>РК6004</t>
  </si>
  <si>
    <t>ФЕСТИВАЛЬНЫЕ ШАРЫ</t>
  </si>
  <si>
    <t>РК7001</t>
  </si>
  <si>
    <t>РК7002</t>
  </si>
  <si>
    <t>РК7003</t>
  </si>
  <si>
    <t>16/12/6</t>
  </si>
  <si>
    <t>20/12/6</t>
  </si>
  <si>
    <t>50/6</t>
  </si>
  <si>
    <t>6/1</t>
  </si>
  <si>
    <t>15/6</t>
  </si>
  <si>
    <t>12/6</t>
  </si>
  <si>
    <t>БАТАРЕИ САЛЮТОВ 0.8" (20 мм)</t>
  </si>
  <si>
    <t>БАТАРЕИ САЛЮТОВ 1" (25 мм)</t>
  </si>
  <si>
    <t>БАТАРЕИ САЛЮТОВ 1.2" (30 мм)</t>
  </si>
  <si>
    <t>РК8101</t>
  </si>
  <si>
    <t>РК8102</t>
  </si>
  <si>
    <t>РК8105</t>
  </si>
  <si>
    <t>РК8106</t>
  </si>
  <si>
    <t>РК8107</t>
  </si>
  <si>
    <t>РК8108</t>
  </si>
  <si>
    <t>РК8109</t>
  </si>
  <si>
    <t>РК8110</t>
  </si>
  <si>
    <t>РК8201</t>
  </si>
  <si>
    <t>РК8202</t>
  </si>
  <si>
    <t>РК8203</t>
  </si>
  <si>
    <t>РК8204</t>
  </si>
  <si>
    <t>РК8301</t>
  </si>
  <si>
    <t>РК8302</t>
  </si>
  <si>
    <t>РК8304</t>
  </si>
  <si>
    <t>РК8401</t>
  </si>
  <si>
    <t>РК8402</t>
  </si>
  <si>
    <t>РК8403</t>
  </si>
  <si>
    <t>РК8404</t>
  </si>
  <si>
    <t>РК8405</t>
  </si>
  <si>
    <t>РК8406</t>
  </si>
  <si>
    <t>РК8407</t>
  </si>
  <si>
    <t>РК8408</t>
  </si>
  <si>
    <t>PRO102</t>
  </si>
  <si>
    <t>БАТАРЕИ САЛЮТОВ КОМБИНИРОВАННЫЕ</t>
  </si>
  <si>
    <t>12/1</t>
  </si>
  <si>
    <t>1/1</t>
  </si>
  <si>
    <t>PK8002</t>
  </si>
  <si>
    <t>PK8004</t>
  </si>
  <si>
    <t>PK8005</t>
  </si>
  <si>
    <t>ФОНТАНЫ</t>
  </si>
  <si>
    <t>PK8003</t>
  </si>
  <si>
    <t>PRO103</t>
  </si>
  <si>
    <t>PRO105-2</t>
  </si>
  <si>
    <t>РК8103</t>
  </si>
  <si>
    <t>PRO107-2</t>
  </si>
  <si>
    <t>PRO107-3</t>
  </si>
  <si>
    <t>PRO107-4</t>
  </si>
  <si>
    <t>100/50</t>
  </si>
  <si>
    <t>25/10/20</t>
  </si>
  <si>
    <t>36/4</t>
  </si>
  <si>
    <t>36/1</t>
  </si>
  <si>
    <t>24/4</t>
  </si>
  <si>
    <t>24/1</t>
  </si>
  <si>
    <t>16/1</t>
  </si>
  <si>
    <t>12/1</t>
  </si>
  <si>
    <t>8/1</t>
  </si>
  <si>
    <t>4/1</t>
  </si>
  <si>
    <t>6/1</t>
  </si>
  <si>
    <t>2/1</t>
  </si>
  <si>
    <t>1/1</t>
  </si>
  <si>
    <t>14400</t>
  </si>
  <si>
    <t>10000</t>
  </si>
  <si>
    <t>5000</t>
  </si>
  <si>
    <t>2304</t>
  </si>
  <si>
    <t>300</t>
  </si>
  <si>
    <t>36</t>
  </si>
  <si>
    <t>24</t>
  </si>
  <si>
    <t>16</t>
  </si>
  <si>
    <t>12</t>
  </si>
  <si>
    <t>6</t>
  </si>
  <si>
    <t>8</t>
  </si>
  <si>
    <t>4</t>
  </si>
  <si>
    <t>2</t>
  </si>
  <si>
    <t>1</t>
  </si>
  <si>
    <t>12/2</t>
  </si>
  <si>
    <t>25</t>
  </si>
  <si>
    <t>РК8001</t>
  </si>
  <si>
    <t>PK8006</t>
  </si>
  <si>
    <t>PK8007</t>
  </si>
  <si>
    <t>PK8008</t>
  </si>
  <si>
    <t>PK8009</t>
  </si>
  <si>
    <t>PK8010</t>
  </si>
  <si>
    <t>PK8011</t>
  </si>
  <si>
    <t>PK8012</t>
  </si>
  <si>
    <t>РК8014</t>
  </si>
  <si>
    <t>РК8015</t>
  </si>
  <si>
    <t>РК8303</t>
  </si>
  <si>
    <t>РК8305</t>
  </si>
  <si>
    <t>PRO106</t>
  </si>
  <si>
    <t>PRO101-2</t>
  </si>
  <si>
    <t>PRO101-1</t>
  </si>
  <si>
    <t>PRO105-1</t>
  </si>
  <si>
    <t>Калибр № 1</t>
  </si>
  <si>
    <t>Калибр № 2</t>
  </si>
  <si>
    <t>Калибр № 3</t>
  </si>
  <si>
    <t>Калибр № 4</t>
  </si>
  <si>
    <t>Калибр № 6</t>
  </si>
  <si>
    <t>Мега Джамбо</t>
  </si>
  <si>
    <t>Калибр № 8</t>
  </si>
  <si>
    <t xml:space="preserve">Петарды терочные </t>
  </si>
  <si>
    <t>КАЛЕЙДОСКОП</t>
  </si>
  <si>
    <t>МОЗАЙКА</t>
  </si>
  <si>
    <t>КАРАНДАШИ</t>
  </si>
  <si>
    <t>МОЛНИЯ</t>
  </si>
  <si>
    <t>ЖЕЗЛ</t>
  </si>
  <si>
    <t>НАСТОЛЬНЫЙ</t>
  </si>
  <si>
    <t>ГИПНОЗ</t>
  </si>
  <si>
    <t>НОЧЬ НЕЖНА</t>
  </si>
  <si>
    <t>РУМБА</t>
  </si>
  <si>
    <t xml:space="preserve">ФОНТАН НАСТОЛЬНЫЙ </t>
  </si>
  <si>
    <t>РАСКАЛЕННОЕ СОЛНЦЕ</t>
  </si>
  <si>
    <t>ТРЕЩАЩИЕ ШАРЫ</t>
  </si>
  <si>
    <t xml:space="preserve">БАБОЧКА </t>
  </si>
  <si>
    <t>ЦВЕТНОЙ ЖУК</t>
  </si>
  <si>
    <t>ДРАЙВ</t>
  </si>
  <si>
    <t>МАДАГАСКАРСКАЯ КОМЕТА</t>
  </si>
  <si>
    <t>ФАКИР</t>
  </si>
  <si>
    <t>КУБИК</t>
  </si>
  <si>
    <t>АВАНТЮРА</t>
  </si>
  <si>
    <t>СТИКЕР</t>
  </si>
  <si>
    <t>ЧУДЕСНЫЙ СОН</t>
  </si>
  <si>
    <t>ПАЗЗЛ</t>
  </si>
  <si>
    <t>ЦАРСКИЕ ЗАБАВЫ</t>
  </si>
  <si>
    <t>РУССКАЯ ЗИМА</t>
  </si>
  <si>
    <t>КНЯЖЕСКИЙ</t>
  </si>
  <si>
    <t>НЕУДЕРЖИМЫЙ</t>
  </si>
  <si>
    <t>ИСКРОМЕТНЫЙ</t>
  </si>
  <si>
    <t>МОРЕ ПОЗИТИВА</t>
  </si>
  <si>
    <t>РК8016</t>
  </si>
  <si>
    <t>РК8017</t>
  </si>
  <si>
    <t>РК8018</t>
  </si>
  <si>
    <t>РК8019</t>
  </si>
  <si>
    <t>РК8020</t>
  </si>
  <si>
    <t>РК8021</t>
  </si>
  <si>
    <t>РК8022</t>
  </si>
  <si>
    <t>РК8023</t>
  </si>
  <si>
    <t>РК8024</t>
  </si>
  <si>
    <t>РК8025</t>
  </si>
  <si>
    <t>РК8026</t>
  </si>
  <si>
    <t>РК8027</t>
  </si>
  <si>
    <t>РК8028</t>
  </si>
  <si>
    <t>РК8029</t>
  </si>
  <si>
    <t>РК8030</t>
  </si>
  <si>
    <t>РК8031</t>
  </si>
  <si>
    <t>РК8032</t>
  </si>
  <si>
    <t>АНШЛАГ</t>
  </si>
  <si>
    <t>ГУЛЬБАРИЙ</t>
  </si>
  <si>
    <t>КРАСОЧНЫЙ</t>
  </si>
  <si>
    <t>МЕГАПОЛИС</t>
  </si>
  <si>
    <t>ПОЛНЫЙ ЭКСТАЗ</t>
  </si>
  <si>
    <t>СИЯНИЕ СЕВЕРА</t>
  </si>
  <si>
    <t>ИСПАНСКИЙ ТАНЕЦ</t>
  </si>
  <si>
    <t>ЦАРСКАЯ ОХОТА</t>
  </si>
  <si>
    <t>НЕПРОСТОЙ</t>
  </si>
  <si>
    <t>ЭВОЛЮЦИЯ</t>
  </si>
  <si>
    <t>ПАТРИОТ</t>
  </si>
  <si>
    <t>БРИЛЛИАНТОВЫЙ</t>
  </si>
  <si>
    <t>НЕЗАВИСИМЫЙ</t>
  </si>
  <si>
    <t>СТРАТЕГ</t>
  </si>
  <si>
    <t>ИМПУЛЬС</t>
  </si>
  <si>
    <t>ИГРОК</t>
  </si>
  <si>
    <t>PRO107-1</t>
  </si>
  <si>
    <t>ТОРНАДО</t>
  </si>
  <si>
    <t>ДЕРЖАВНЫЙ</t>
  </si>
  <si>
    <t>16/4</t>
  </si>
  <si>
    <t>40</t>
  </si>
  <si>
    <t>40/1</t>
  </si>
  <si>
    <t>72/6</t>
  </si>
  <si>
    <t xml:space="preserve">Петарды фитильные </t>
  </si>
  <si>
    <t>РК3003</t>
  </si>
  <si>
    <t xml:space="preserve">ТРЕЩАЩИЕ ШАРЫ </t>
  </si>
  <si>
    <t xml:space="preserve">ЦВЕТНОЙ ЖУК </t>
  </si>
  <si>
    <t>Артикул</t>
  </si>
  <si>
    <t>Заказ в коробках</t>
  </si>
  <si>
    <t>Стоимость заказа</t>
  </si>
  <si>
    <t>Фасовка</t>
  </si>
  <si>
    <t>Видео</t>
  </si>
  <si>
    <t>0,8" 6 выстрелов</t>
  </si>
  <si>
    <t>0,8" 8 выстрелов</t>
  </si>
  <si>
    <t xml:space="preserve">0,8" 6 выстрелов </t>
  </si>
  <si>
    <t xml:space="preserve">1" 8 выстрелов </t>
  </si>
  <si>
    <t xml:space="preserve">1" 6 выстрелов </t>
  </si>
  <si>
    <t>1,2" 8 выстрелов</t>
  </si>
  <si>
    <t xml:space="preserve">1,2" 8 выстрелов </t>
  </si>
  <si>
    <t xml:space="preserve">1,5" 8 выстрелов </t>
  </si>
  <si>
    <t xml:space="preserve">0,8" 9 выстрелов </t>
  </si>
  <si>
    <t xml:space="preserve">0,8" 16 выстрелов </t>
  </si>
  <si>
    <t xml:space="preserve">0,8" 19 выстрелов </t>
  </si>
  <si>
    <t xml:space="preserve">0,8" 25 выстрелов </t>
  </si>
  <si>
    <t>0,8" 25 выстрелов</t>
  </si>
  <si>
    <t xml:space="preserve">0,8" 36 выстрелов </t>
  </si>
  <si>
    <t xml:space="preserve">0,8" 49 выстрелов </t>
  </si>
  <si>
    <t xml:space="preserve">0,8" 100 выстрелов  </t>
  </si>
  <si>
    <t xml:space="preserve">0,8" 100 выстрелов </t>
  </si>
  <si>
    <t xml:space="preserve">1" 12 выстрелов </t>
  </si>
  <si>
    <t xml:space="preserve">1" 16 выстрелов </t>
  </si>
  <si>
    <t xml:space="preserve">1" 19 выстрелов </t>
  </si>
  <si>
    <t xml:space="preserve">1" 24 выстрелов </t>
  </si>
  <si>
    <t xml:space="preserve">1" 25 выстрелов </t>
  </si>
  <si>
    <t>1" 25 выстрелов</t>
  </si>
  <si>
    <t xml:space="preserve">1" 36 выстрелов </t>
  </si>
  <si>
    <t xml:space="preserve">1" 49 выстрелов </t>
  </si>
  <si>
    <t xml:space="preserve">1" 100 выстрелов </t>
  </si>
  <si>
    <t xml:space="preserve">1" 120 выстрелов  </t>
  </si>
  <si>
    <t xml:space="preserve">1" 150 выстрелов </t>
  </si>
  <si>
    <t xml:space="preserve">1,2" 19 выстрелов </t>
  </si>
  <si>
    <t xml:space="preserve">1,2" 25 выстрелов </t>
  </si>
  <si>
    <t>1,2" 25 выстрелов</t>
  </si>
  <si>
    <t xml:space="preserve">1,2" 36 выстрелов </t>
  </si>
  <si>
    <t xml:space="preserve">1,2" 49 выстрелов </t>
  </si>
  <si>
    <t xml:space="preserve">1,2" 100 выстрелов </t>
  </si>
  <si>
    <t xml:space="preserve">1,2" 120 выстрелов </t>
  </si>
  <si>
    <t xml:space="preserve">1,2" 150 выстрелов </t>
  </si>
  <si>
    <t xml:space="preserve">0,8"+1,2" 120 выстрелов </t>
  </si>
  <si>
    <t xml:space="preserve">1,2"+1,5" 120 выстрелов </t>
  </si>
  <si>
    <t xml:space="preserve">1,2"+1,5" 120 выстрелов  </t>
  </si>
  <si>
    <t xml:space="preserve">1,2"+1,5" 119 выстрелов  </t>
  </si>
  <si>
    <t>ИТОГО:</t>
  </si>
  <si>
    <t xml:space="preserve">1"+1,2" 38 выстрелов </t>
  </si>
  <si>
    <t>КАЗИНО</t>
  </si>
  <si>
    <t>8/1</t>
  </si>
  <si>
    <t>12</t>
  </si>
  <si>
    <t>8</t>
  </si>
  <si>
    <t xml:space="preserve">РК8007 </t>
  </si>
  <si>
    <t xml:space="preserve">РК8008 </t>
  </si>
  <si>
    <t>РК8009</t>
  </si>
  <si>
    <t xml:space="preserve">РК8014 </t>
  </si>
  <si>
    <t>1" 36  выстрелов</t>
  </si>
  <si>
    <t>1" 25  выстрелов</t>
  </si>
  <si>
    <t>видео</t>
  </si>
  <si>
    <t>РК8104</t>
  </si>
  <si>
    <r>
      <rPr>
        <sz val="11"/>
        <rFont val="Arial"/>
        <family val="2"/>
      </rPr>
      <t>Петарды фитильные</t>
    </r>
    <r>
      <rPr>
        <sz val="11"/>
        <rFont val="Arial"/>
        <family val="2"/>
      </rPr>
      <t xml:space="preserve"> </t>
    </r>
  </si>
  <si>
    <t>Статус</t>
  </si>
  <si>
    <t>Название</t>
  </si>
  <si>
    <t>Черный Рыцарь</t>
  </si>
  <si>
    <t>ПЕТАРДЫ ФИТИЛЬНЫЕ</t>
  </si>
  <si>
    <t>Один хлопок</t>
  </si>
  <si>
    <t>Три хлопка</t>
  </si>
  <si>
    <t>Два хлопка</t>
  </si>
  <si>
    <t>Два громких последовательных хлопка</t>
  </si>
  <si>
    <t>Один очень громкий хлопок</t>
  </si>
  <si>
    <t>Один супер сильный хлопок</t>
  </si>
  <si>
    <t>Оглушительно сильный хлопок</t>
  </si>
  <si>
    <t xml:space="preserve">Взрываются и разбразывают яркие искры с треском </t>
  </si>
  <si>
    <t>Золотой с серебряными искрами, треском и мерцанием</t>
  </si>
  <si>
    <t xml:space="preserve">ЦИЛИНДР </t>
  </si>
  <si>
    <t>Огненный форс белого,синего,красного и зеленого цвета</t>
  </si>
  <si>
    <t>1. Белое мерцание с красным. 2. Большая трещащая хризантема. 3. Зеленый пион. 4. Красно-зеленый пион. 5. Красная волна. 6. Зеленая волна.</t>
  </si>
  <si>
    <t>1. Красная волна с треском. 2. Серебряная волна. 3. Зеленая волна. 4.Разноцветный пион. 5.Белое мерцание.    6. Большая трещащая хризантема.</t>
  </si>
  <si>
    <t>1. Синий пион. 2. Красный пион, переходящий в зеленый. 3. Зеленый пион. 4. Зеленая волна. 5. Красный волна. 6. Красный пион.</t>
  </si>
  <si>
    <t>Объем, кор</t>
  </si>
  <si>
    <t>Общий объем</t>
  </si>
  <si>
    <t>Вес, кор</t>
  </si>
  <si>
    <t>Общий вес</t>
  </si>
  <si>
    <t xml:space="preserve">КОНУС 5" </t>
  </si>
  <si>
    <t xml:space="preserve">КОНУС 8" </t>
  </si>
  <si>
    <t xml:space="preserve">КОНУС 11" </t>
  </si>
  <si>
    <t>МЕЧ (зеленый, сиреневый, маджента, желтый)</t>
  </si>
  <si>
    <t>16/12/12</t>
  </si>
  <si>
    <t xml:space="preserve">БАРАБАН </t>
  </si>
  <si>
    <t>48/5</t>
  </si>
  <si>
    <t>240</t>
  </si>
  <si>
    <t>20/2</t>
  </si>
  <si>
    <t>4/30/4</t>
  </si>
  <si>
    <t>РК8302А</t>
  </si>
  <si>
    <t>уп</t>
  </si>
  <si>
    <t xml:space="preserve"> www.rusogni.ru</t>
  </si>
  <si>
    <t>15</t>
  </si>
  <si>
    <t>ТР151</t>
  </si>
  <si>
    <t>ТР154</t>
  </si>
  <si>
    <t>Свеча бенгальская 600 мм (прямоугольная упаковка)</t>
  </si>
  <si>
    <t>Свеча бенгальская 400 мм (прямоугольная упаковка)</t>
  </si>
  <si>
    <t>20/3</t>
  </si>
  <si>
    <t>50/3</t>
  </si>
  <si>
    <t>200/6</t>
  </si>
  <si>
    <t>Разлетающиеся сверкающие искры</t>
  </si>
  <si>
    <t>Общий объем, м.куб.</t>
  </si>
  <si>
    <t>Итого, руб.</t>
  </si>
  <si>
    <t>Х2</t>
  </si>
  <si>
    <t>Х1</t>
  </si>
  <si>
    <t>Ручная пневматическая хлопушка, 60 см (синий)</t>
  </si>
  <si>
    <t>Ручная пневматическая хлопушка, 60 см (зеленый)</t>
  </si>
  <si>
    <t>Ручная пневматическая хлопушка, 60 см (красный)</t>
  </si>
  <si>
    <t>Ручная пневматическая хлопушка, 60 см (серебристый)</t>
  </si>
  <si>
    <t>Ручная пневматическая хлопушка, 80 см (синий)</t>
  </si>
  <si>
    <t>Ручная пневматическая хлопушка, 80 см (зеленый)</t>
  </si>
  <si>
    <t>Ручная пневматическая хлопушка, 80 см (красный)</t>
  </si>
  <si>
    <t>Ручная пневматическая хлопушка, 80 см (золотой)</t>
  </si>
  <si>
    <t>Серпантин+конфетти</t>
  </si>
  <si>
    <t>НОВОГОДНИЙ (РУФИТИЛЬ)</t>
  </si>
  <si>
    <t>ЗЛАЯ МАТРЕШКА (РУФИТИЛЬ)</t>
  </si>
  <si>
    <t>ПАТРИОТ (РУФИТИЛЬ)</t>
  </si>
  <si>
    <t>ТР106</t>
  </si>
  <si>
    <t>ТР110</t>
  </si>
  <si>
    <t>Хлопок и выброс цветного конфетти</t>
  </si>
  <si>
    <t>Хлопок и выброс
легкого
разноцветного
серпантина</t>
  </si>
  <si>
    <t>116/1</t>
  </si>
  <si>
    <t>150/3</t>
  </si>
  <si>
    <t>Хлопушка "Супер"</t>
  </si>
  <si>
    <t>Хлопушка "Макси с серпантином"</t>
  </si>
  <si>
    <t xml:space="preserve">ЧУДЕСА  </t>
  </si>
  <si>
    <t>НОВОГОДНИЙ</t>
  </si>
  <si>
    <t xml:space="preserve">КОТ/ОРЕЛ </t>
  </si>
  <si>
    <t>ПИРО-КЛАСС</t>
  </si>
  <si>
    <t xml:space="preserve">НАРОЧНО НЕ ПРИДУМАЕШЬ!  </t>
  </si>
  <si>
    <t xml:space="preserve">РУССКИЕ ЗАБАВЫ </t>
  </si>
  <si>
    <t xml:space="preserve">РУССКИЕ ОГНИ </t>
  </si>
  <si>
    <t xml:space="preserve">НЕБО В АЛМАЗАХ </t>
  </si>
  <si>
    <t xml:space="preserve">ВАЛЬКИРИЯ </t>
  </si>
  <si>
    <t>РУССКАЯ ТРОЙКА</t>
  </si>
  <si>
    <t>0,8" 9 выстрелов</t>
  </si>
  <si>
    <t>24</t>
  </si>
  <si>
    <t>16</t>
  </si>
  <si>
    <t>0,8" 19 выстрелов</t>
  </si>
  <si>
    <t>2</t>
  </si>
  <si>
    <t>БИТВА ТИТАНОВ</t>
  </si>
  <si>
    <t>ПРИСТЕГНИТЕ РЕМНИ</t>
  </si>
  <si>
    <t>ЛЕГЕНДАРНЫЙ</t>
  </si>
  <si>
    <t>МАФИЯ</t>
  </si>
  <si>
    <t>1,5"  6 шаров</t>
  </si>
  <si>
    <t xml:space="preserve">1,75" 6 шаров </t>
  </si>
  <si>
    <t>2" 6 шаров</t>
  </si>
  <si>
    <t>ТР109</t>
  </si>
  <si>
    <t>ТР107</t>
  </si>
  <si>
    <t>Хлопушка "Супер с сюрпризом"</t>
  </si>
  <si>
    <t>Хлопушка "Макси с сюрпризом" (Маска)</t>
  </si>
  <si>
    <t>Хлопок, выброс
разноцветного конфетти
и сюрприза</t>
  </si>
  <si>
    <t>Хлопок, выброс
разноцветного
конфетти
и сюрприза
(карнавальная
маска)</t>
  </si>
  <si>
    <t>в наличии</t>
  </si>
  <si>
    <t>ЦИЛИНДР</t>
  </si>
  <si>
    <t>тел. + 7 (495) 995-19-07</t>
  </si>
  <si>
    <t>Цена за шт.</t>
  </si>
  <si>
    <t>Цена за коробку</t>
  </si>
  <si>
    <t>Кол-во в кор.</t>
  </si>
  <si>
    <t>100/6</t>
  </si>
  <si>
    <t>72</t>
  </si>
  <si>
    <t>Цена за мин. упаковку</t>
  </si>
  <si>
    <t>Заказ в мин. упаков.</t>
  </si>
  <si>
    <t>96</t>
  </si>
  <si>
    <t>5000</t>
  </si>
  <si>
    <t>40</t>
  </si>
  <si>
    <t>480</t>
  </si>
  <si>
    <t>144</t>
  </si>
  <si>
    <t>64</t>
  </si>
  <si>
    <t>1152</t>
  </si>
  <si>
    <t>432</t>
  </si>
  <si>
    <t>1440</t>
  </si>
  <si>
    <t>600</t>
  </si>
  <si>
    <t>300</t>
  </si>
  <si>
    <t xml:space="preserve"> info@pyroklass.ru</t>
  </si>
  <si>
    <t>Общий вес, кг</t>
  </si>
  <si>
    <t>Итого кор.</t>
  </si>
  <si>
    <t xml:space="preserve"> 
ООО "Пиро-Класс"  
ИНН 7725589185
КПП 772601001                                                                                                                    
Р/с 40702810400520001820
К/с 30101810100000000787
ПАО «БАНК УРАЛСИБ» г. Москва
БИК 044525787
</t>
  </si>
  <si>
    <t xml:space="preserve">КАВКАЗКИЕ ГОРЫ </t>
  </si>
  <si>
    <t>ХОЗЯИН ТАЙГИ</t>
  </si>
  <si>
    <t>PRO109-1(A)</t>
  </si>
  <si>
    <t>PRO110-1(A)</t>
  </si>
  <si>
    <t>PRO111-1(A)</t>
  </si>
  <si>
    <t>PRO112-1(A)</t>
  </si>
  <si>
    <t>PRO109-2(B)</t>
  </si>
  <si>
    <t>PRO110-2(B)</t>
  </si>
  <si>
    <t>PRO111-2(B)</t>
  </si>
  <si>
    <t>PRO112-2(B)</t>
  </si>
  <si>
    <t>РК8104A</t>
  </si>
  <si>
    <t xml:space="preserve">ЧУДЕСНЫЙ СОН </t>
  </si>
  <si>
    <t>ЗАБОРистый</t>
  </si>
  <si>
    <t xml:space="preserve">1" 36 выстрелов  </t>
  </si>
  <si>
    <t xml:space="preserve">ДУБЛЬ </t>
  </si>
  <si>
    <t xml:space="preserve">ДИСКО </t>
  </si>
  <si>
    <t>КРИСТАЛЛ (синий, изумрудный, зеленый, оранжевый, красный)</t>
  </si>
  <si>
    <t xml:space="preserve">ЛУЧЕЗАРНЫЙ </t>
  </si>
  <si>
    <t xml:space="preserve">ИЛЛЮЗИОНИСТ </t>
  </si>
  <si>
    <r>
      <rPr>
        <b/>
        <sz val="11"/>
        <rFont val="Arial"/>
        <family val="2"/>
      </rPr>
      <t>1"</t>
    </r>
    <r>
      <rPr>
        <sz val="11"/>
        <rFont val="Arial"/>
        <family val="2"/>
      </rPr>
      <t>(120)+</t>
    </r>
    <r>
      <rPr>
        <b/>
        <sz val="11"/>
        <rFont val="Arial"/>
        <family val="2"/>
      </rPr>
      <t>1.2"</t>
    </r>
    <r>
      <rPr>
        <sz val="11"/>
        <rFont val="Arial"/>
        <family val="2"/>
      </rPr>
      <t>(65)+</t>
    </r>
    <r>
      <rPr>
        <b/>
        <sz val="11"/>
        <rFont val="Arial"/>
        <family val="2"/>
      </rPr>
      <t>1.5"</t>
    </r>
    <r>
      <rPr>
        <sz val="11"/>
        <rFont val="Arial"/>
        <family val="2"/>
      </rPr>
      <t xml:space="preserve">(20)                           </t>
    </r>
    <r>
      <rPr>
        <b/>
        <sz val="11"/>
        <rFont val="Arial"/>
        <family val="2"/>
      </rPr>
      <t xml:space="preserve">205 выстрелов </t>
    </r>
  </si>
  <si>
    <r>
      <rPr>
        <b/>
        <sz val="11"/>
        <rFont val="Arial"/>
        <family val="2"/>
      </rPr>
      <t>0.8"</t>
    </r>
    <r>
      <rPr>
        <sz val="11"/>
        <rFont val="Arial"/>
        <family val="2"/>
      </rPr>
      <t>(110)+</t>
    </r>
    <r>
      <rPr>
        <b/>
        <sz val="11"/>
        <rFont val="Arial"/>
        <family val="2"/>
      </rPr>
      <t>1"</t>
    </r>
    <r>
      <rPr>
        <sz val="11"/>
        <rFont val="Arial"/>
        <family val="2"/>
      </rPr>
      <t>(126)+</t>
    </r>
    <r>
      <rPr>
        <b/>
        <sz val="11"/>
        <rFont val="Arial"/>
        <family val="2"/>
      </rPr>
      <t>1.2"</t>
    </r>
    <r>
      <rPr>
        <sz val="11"/>
        <rFont val="Arial"/>
        <family val="2"/>
      </rPr>
      <t>(90)+</t>
    </r>
    <r>
      <rPr>
        <b/>
        <sz val="11"/>
        <rFont val="Arial"/>
        <family val="2"/>
      </rPr>
      <t>1.5</t>
    </r>
    <r>
      <rPr>
        <sz val="11"/>
        <rFont val="Arial"/>
        <family val="2"/>
      </rPr>
      <t xml:space="preserve">"(24)                   </t>
    </r>
    <r>
      <rPr>
        <b/>
        <sz val="11"/>
        <rFont val="Arial"/>
        <family val="2"/>
      </rPr>
      <t xml:space="preserve">350 выстрелов </t>
    </r>
  </si>
  <si>
    <r>
      <rPr>
        <b/>
        <sz val="11"/>
        <rFont val="Arial"/>
        <family val="2"/>
      </rPr>
      <t>1.2"</t>
    </r>
    <r>
      <rPr>
        <sz val="11"/>
        <rFont val="Arial"/>
        <family val="2"/>
      </rPr>
      <t>(120)+</t>
    </r>
    <r>
      <rPr>
        <b/>
        <sz val="11"/>
        <rFont val="Arial"/>
        <family val="2"/>
      </rPr>
      <t>1.5"</t>
    </r>
    <r>
      <rPr>
        <sz val="11"/>
        <rFont val="Arial"/>
        <family val="2"/>
      </rPr>
      <t>(60)+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"(20)                              </t>
    </r>
    <r>
      <rPr>
        <b/>
        <sz val="11"/>
        <rFont val="Arial"/>
        <family val="2"/>
      </rPr>
      <t xml:space="preserve">200 выстрелов </t>
    </r>
  </si>
  <si>
    <r>
      <rPr>
        <b/>
        <sz val="11"/>
        <rFont val="Arial"/>
        <family val="2"/>
      </rPr>
      <t>1.2"</t>
    </r>
    <r>
      <rPr>
        <sz val="11"/>
        <rFont val="Arial"/>
        <family val="2"/>
      </rPr>
      <t>(90)+</t>
    </r>
    <r>
      <rPr>
        <b/>
        <sz val="11"/>
        <rFont val="Arial"/>
        <family val="2"/>
      </rPr>
      <t>1.5"</t>
    </r>
    <r>
      <rPr>
        <sz val="11"/>
        <rFont val="Arial"/>
        <family val="2"/>
      </rPr>
      <t>(60)+</t>
    </r>
    <r>
      <rPr>
        <b/>
        <sz val="11"/>
        <rFont val="Arial"/>
        <family val="2"/>
      </rPr>
      <t>2"</t>
    </r>
    <r>
      <rPr>
        <sz val="11"/>
        <rFont val="Arial"/>
        <family val="2"/>
      </rPr>
      <t>(40)+</t>
    </r>
    <r>
      <rPr>
        <b/>
        <sz val="11"/>
        <rFont val="Arial"/>
        <family val="2"/>
      </rPr>
      <t>1.2"</t>
    </r>
    <r>
      <rPr>
        <sz val="11"/>
        <rFont val="Arial"/>
        <family val="2"/>
      </rPr>
      <t xml:space="preserve">(60)                     </t>
    </r>
    <r>
      <rPr>
        <b/>
        <sz val="11"/>
        <rFont val="Arial"/>
        <family val="2"/>
      </rPr>
      <t xml:space="preserve">250 выстрелов </t>
    </r>
  </si>
  <si>
    <r>
      <rPr>
        <b/>
        <sz val="11"/>
        <rFont val="Arial"/>
        <family val="2"/>
      </rPr>
      <t>1"</t>
    </r>
    <r>
      <rPr>
        <sz val="11"/>
        <rFont val="Arial"/>
        <family val="2"/>
      </rPr>
      <t>(72)+</t>
    </r>
    <r>
      <rPr>
        <b/>
        <sz val="11"/>
        <rFont val="Arial"/>
        <family val="2"/>
      </rPr>
      <t>1.2"</t>
    </r>
    <r>
      <rPr>
        <sz val="11"/>
        <rFont val="Arial"/>
        <family val="2"/>
      </rPr>
      <t>(75)+</t>
    </r>
    <r>
      <rPr>
        <b/>
        <sz val="11"/>
        <rFont val="Arial"/>
        <family val="2"/>
      </rPr>
      <t>1.5"</t>
    </r>
    <r>
      <rPr>
        <sz val="11"/>
        <rFont val="Arial"/>
        <family val="2"/>
      </rPr>
      <t>(48)+</t>
    </r>
    <r>
      <rPr>
        <b/>
        <sz val="11"/>
        <rFont val="Arial"/>
        <family val="2"/>
      </rPr>
      <t>2"</t>
    </r>
    <r>
      <rPr>
        <sz val="11"/>
        <rFont val="Arial"/>
        <family val="2"/>
      </rPr>
      <t>(30)+</t>
    </r>
    <r>
      <rPr>
        <b/>
        <sz val="11"/>
        <rFont val="Arial"/>
        <family val="2"/>
      </rPr>
      <t>1.2</t>
    </r>
    <r>
      <rPr>
        <sz val="11"/>
        <rFont val="Arial"/>
        <family val="2"/>
      </rPr>
      <t xml:space="preserve">"(75)            </t>
    </r>
    <r>
      <rPr>
        <b/>
        <sz val="11"/>
        <rFont val="Arial"/>
        <family val="2"/>
      </rPr>
      <t xml:space="preserve">300 выстрелов </t>
    </r>
  </si>
  <si>
    <r>
      <rPr>
        <b/>
        <sz val="11"/>
        <rFont val="Arial"/>
        <family val="2"/>
      </rPr>
      <t>1"</t>
    </r>
    <r>
      <rPr>
        <sz val="11"/>
        <rFont val="Arial"/>
        <family val="2"/>
      </rPr>
      <t>(110)+</t>
    </r>
    <r>
      <rPr>
        <b/>
        <sz val="11"/>
        <rFont val="Arial"/>
        <family val="2"/>
      </rPr>
      <t>1.2"</t>
    </r>
    <r>
      <rPr>
        <sz val="11"/>
        <rFont val="Arial"/>
        <family val="2"/>
      </rPr>
      <t>(126)+</t>
    </r>
    <r>
      <rPr>
        <b/>
        <sz val="11"/>
        <rFont val="Arial"/>
        <family val="2"/>
      </rPr>
      <t>1.5"</t>
    </r>
    <r>
      <rPr>
        <sz val="11"/>
        <rFont val="Arial"/>
        <family val="2"/>
      </rPr>
      <t>(90)+</t>
    </r>
    <r>
      <rPr>
        <b/>
        <sz val="11"/>
        <rFont val="Arial"/>
        <family val="2"/>
      </rPr>
      <t>2"</t>
    </r>
    <r>
      <rPr>
        <sz val="11"/>
        <rFont val="Arial"/>
        <family val="2"/>
      </rPr>
      <t xml:space="preserve">(24)                      </t>
    </r>
    <r>
      <rPr>
        <b/>
        <sz val="11"/>
        <rFont val="Arial"/>
        <family val="2"/>
      </rPr>
      <t xml:space="preserve">350 выстрелов </t>
    </r>
  </si>
  <si>
    <r>
      <rPr>
        <b/>
        <sz val="11"/>
        <rFont val="Arial"/>
        <family val="2"/>
      </rPr>
      <t>0.8"</t>
    </r>
    <r>
      <rPr>
        <sz val="11"/>
        <rFont val="Arial"/>
        <family val="2"/>
      </rPr>
      <t>(72)+</t>
    </r>
    <r>
      <rPr>
        <b/>
        <sz val="11"/>
        <rFont val="Arial"/>
        <family val="2"/>
      </rPr>
      <t>1"</t>
    </r>
    <r>
      <rPr>
        <sz val="11"/>
        <rFont val="Arial"/>
        <family val="2"/>
      </rPr>
      <t>(70)+</t>
    </r>
    <r>
      <rPr>
        <b/>
        <sz val="11"/>
        <rFont val="Arial"/>
        <family val="2"/>
      </rPr>
      <t>1.2"</t>
    </r>
    <r>
      <rPr>
        <sz val="11"/>
        <rFont val="Arial"/>
        <family val="2"/>
      </rPr>
      <t>(48)+</t>
    </r>
    <r>
      <rPr>
        <b/>
        <sz val="11"/>
        <rFont val="Arial"/>
        <family val="2"/>
      </rPr>
      <t>1.5</t>
    </r>
    <r>
      <rPr>
        <sz val="11"/>
        <rFont val="Arial"/>
        <family val="2"/>
      </rPr>
      <t>"(40)+</t>
    </r>
    <r>
      <rPr>
        <b/>
        <sz val="11"/>
        <rFont val="Arial"/>
        <family val="2"/>
      </rPr>
      <t>1"</t>
    </r>
    <r>
      <rPr>
        <sz val="11"/>
        <rFont val="Arial"/>
        <family val="2"/>
      </rPr>
      <t xml:space="preserve"> (70)             </t>
    </r>
    <r>
      <rPr>
        <b/>
        <sz val="11"/>
        <rFont val="Arial"/>
        <family val="2"/>
      </rPr>
      <t>300 выстрелов</t>
    </r>
  </si>
  <si>
    <r>
      <rPr>
        <b/>
        <sz val="11"/>
        <rFont val="Arial"/>
        <family val="2"/>
      </rPr>
      <t>1"</t>
    </r>
    <r>
      <rPr>
        <sz val="11"/>
        <rFont val="Arial"/>
        <family val="2"/>
      </rPr>
      <t>(90)+</t>
    </r>
    <r>
      <rPr>
        <b/>
        <sz val="11"/>
        <rFont val="Arial"/>
        <family val="2"/>
      </rPr>
      <t>1.2"</t>
    </r>
    <r>
      <rPr>
        <sz val="11"/>
        <rFont val="Arial"/>
        <family val="2"/>
      </rPr>
      <t>(65)+</t>
    </r>
    <r>
      <rPr>
        <b/>
        <sz val="11"/>
        <rFont val="Arial"/>
        <family val="2"/>
      </rPr>
      <t>1.5"</t>
    </r>
    <r>
      <rPr>
        <sz val="11"/>
        <rFont val="Arial"/>
        <family val="2"/>
      </rPr>
      <t>(40)+</t>
    </r>
    <r>
      <rPr>
        <b/>
        <sz val="11"/>
        <rFont val="Arial"/>
        <family val="2"/>
      </rPr>
      <t>1"</t>
    </r>
    <r>
      <rPr>
        <sz val="11"/>
        <rFont val="Arial"/>
        <family val="2"/>
      </rPr>
      <t xml:space="preserve">(55)                      </t>
    </r>
    <r>
      <rPr>
        <b/>
        <sz val="11"/>
        <rFont val="Arial"/>
        <family val="2"/>
      </rPr>
      <t xml:space="preserve">250 выстрелов </t>
    </r>
  </si>
  <si>
    <t>ГОЛОВОЛОМКА</t>
  </si>
  <si>
    <t>ДОБРЫНЯ</t>
  </si>
  <si>
    <t>ЩЕЛКУНЧИК</t>
  </si>
  <si>
    <t xml:space="preserve">КАПИТАН САНТА </t>
  </si>
  <si>
    <t>ВОЛШЕБНЫЙ КУБ</t>
  </si>
  <si>
    <t>РК8405А</t>
  </si>
  <si>
    <t>ТР104</t>
  </si>
  <si>
    <t>Хлопок и выброс
разноцветного
конфетти</t>
  </si>
  <si>
    <t>Хлопушка "Макси"</t>
  </si>
  <si>
    <t xml:space="preserve">142281, Московская область, г. Протвино, ул. Железнодорожная, 1А   </t>
  </si>
  <si>
    <t>ТР165</t>
  </si>
  <si>
    <t>Свеча бенгальская 160 мм</t>
  </si>
  <si>
    <t xml:space="preserve">Цена за шт. </t>
  </si>
  <si>
    <t xml:space="preserve">Цена за мин. упаковку </t>
  </si>
  <si>
    <t xml:space="preserve">Цена за коробку </t>
  </si>
  <si>
    <t>КАРАНДАШ</t>
  </si>
  <si>
    <t xml:space="preserve">ЖЕЗЛ </t>
  </si>
  <si>
    <t xml:space="preserve">ЛЕДЕНЦЫ </t>
  </si>
  <si>
    <t xml:space="preserve">ТАМ-ТАМ </t>
  </si>
  <si>
    <t xml:space="preserve">ТОРПЕДОНОСЕЦ </t>
  </si>
  <si>
    <t>НА БИС!</t>
  </si>
  <si>
    <t xml:space="preserve">АВАНТЮРА  </t>
  </si>
  <si>
    <t xml:space="preserve">АРЕНА </t>
  </si>
  <si>
    <t xml:space="preserve">БЕССОННИЦА </t>
  </si>
  <si>
    <t xml:space="preserve">ПОКУРАЖИМ! </t>
  </si>
  <si>
    <t xml:space="preserve">РУБИК </t>
  </si>
  <si>
    <t>ЛЕВ/МЕДВЕДЬ</t>
  </si>
  <si>
    <t xml:space="preserve">РУССКАЯ МОЩЬ </t>
  </si>
  <si>
    <t xml:space="preserve">СЕВЕРНЫЙ </t>
  </si>
  <si>
    <t xml:space="preserve">САНКЦИОННЫЙ </t>
  </si>
  <si>
    <t xml:space="preserve">СКАЗКА </t>
  </si>
  <si>
    <t xml:space="preserve">                                   </t>
  </si>
  <si>
    <t>ГУЛЛИВЕР</t>
  </si>
  <si>
    <t>УЛЕТНЫЙ</t>
  </si>
  <si>
    <t>КАКТУС</t>
  </si>
  <si>
    <t>ХАЙП</t>
  </si>
  <si>
    <t>СМАЙЛИК</t>
  </si>
  <si>
    <t>ВЕТЕР ПЕРЕМЕН</t>
  </si>
  <si>
    <t>ЛОВИ МОМЕНТ</t>
  </si>
  <si>
    <t>ХИМИКИ!</t>
  </si>
  <si>
    <t>ФИЗИКИ!</t>
  </si>
  <si>
    <t>ЦУНАМИ</t>
  </si>
  <si>
    <t>КОБРА</t>
  </si>
  <si>
    <t>ВЫСШИЙ ПИЛОТАЖ</t>
  </si>
  <si>
    <t>АДРЕНАЛИН</t>
  </si>
  <si>
    <t>МАЛИБУ</t>
  </si>
  <si>
    <t>ЛАЙК</t>
  </si>
  <si>
    <t>С ДР!</t>
  </si>
  <si>
    <t>МАФИОЗИ</t>
  </si>
  <si>
    <t>НИ ХАО!</t>
  </si>
  <si>
    <t>ДЕВИЧНИК</t>
  </si>
  <si>
    <t>МАЛЬЧИШНИК!</t>
  </si>
  <si>
    <t>СВАДЕБНЫЙ БУКЕТ</t>
  </si>
  <si>
    <t>ГРОХОТУЛЯ</t>
  </si>
  <si>
    <t>НОВОГОДНИЙ " БЕСПРЕДЕЛ"</t>
  </si>
  <si>
    <t>72/1</t>
  </si>
  <si>
    <t>36/1</t>
  </si>
  <si>
    <t>30/1</t>
  </si>
  <si>
    <t>36/1</t>
  </si>
  <si>
    <t>18/1</t>
  </si>
  <si>
    <t>PK8040</t>
  </si>
  <si>
    <t>PK8041</t>
  </si>
  <si>
    <t>PK8042</t>
  </si>
  <si>
    <t>PK8043</t>
  </si>
  <si>
    <t>PK8044</t>
  </si>
  <si>
    <t>PK8045</t>
  </si>
  <si>
    <t>PK8046</t>
  </si>
  <si>
    <t>PK8047</t>
  </si>
  <si>
    <t>PK8048</t>
  </si>
  <si>
    <t>PK8049</t>
  </si>
  <si>
    <t>PK8050</t>
  </si>
  <si>
    <t>PK8051</t>
  </si>
  <si>
    <t>PK8052</t>
  </si>
  <si>
    <t>PK8053</t>
  </si>
  <si>
    <t>PK8054</t>
  </si>
  <si>
    <t>PK8055</t>
  </si>
  <si>
    <t>PK8056</t>
  </si>
  <si>
    <t>PK8057</t>
  </si>
  <si>
    <t>PK8058</t>
  </si>
  <si>
    <t>PK8059</t>
  </si>
  <si>
    <t>PK8060</t>
  </si>
  <si>
    <t>PK8061</t>
  </si>
  <si>
    <t>PK8062</t>
  </si>
  <si>
    <t>PK8063</t>
  </si>
  <si>
    <t>PK8064</t>
  </si>
  <si>
    <t>0,8" 7 выстрелов</t>
  </si>
  <si>
    <t>0,8" 10 выстрелов</t>
  </si>
  <si>
    <t>0,8" 12 выстрелов</t>
  </si>
  <si>
    <t>0,8" 16 выстрелов</t>
  </si>
  <si>
    <t>0,8" 20 выстрелов</t>
  </si>
  <si>
    <t>0,8" 36 выстрелов</t>
  </si>
  <si>
    <t>0,8" 49 выстрелов</t>
  </si>
  <si>
    <t>0,8" 80 выстрелов</t>
  </si>
  <si>
    <t>0,8" 107 выстрелов</t>
  </si>
  <si>
    <t>0,8" 90 выстрелов</t>
  </si>
  <si>
    <t>0,8" 120 выстрелов</t>
  </si>
  <si>
    <t>0,8" 150 выстрелов</t>
  </si>
  <si>
    <t>0,8" 200 выстрелов</t>
  </si>
  <si>
    <t>0,8" 250 выстрелов</t>
  </si>
  <si>
    <r>
      <t xml:space="preserve">БАТАРЕИ САЛЮТОВ 0.8" (20 мм) </t>
    </r>
    <r>
      <rPr>
        <b/>
        <i/>
        <sz val="12"/>
        <color indexed="56"/>
        <rFont val="Arial Cyr"/>
        <family val="0"/>
      </rPr>
      <t>(Серия Lite)</t>
    </r>
  </si>
  <si>
    <t>РАКЕТЫ</t>
  </si>
  <si>
    <t>ЛУННОЕ ПУТЕШЕСТВИЕ</t>
  </si>
  <si>
    <t>АЛЬФА</t>
  </si>
  <si>
    <t>РК4002</t>
  </si>
  <si>
    <t>РК4013</t>
  </si>
  <si>
    <t>РК4021</t>
  </si>
  <si>
    <t>25/12/12</t>
  </si>
  <si>
    <t>48/12</t>
  </si>
  <si>
    <t>20/6</t>
  </si>
  <si>
    <t>12/3</t>
  </si>
  <si>
    <t>СВЕЧА-5</t>
  </si>
  <si>
    <t>СВЕЧА-10</t>
  </si>
  <si>
    <t>СВЕЧА-20</t>
  </si>
  <si>
    <t>ЗОЛОТОЙ ПЕСОК</t>
  </si>
  <si>
    <t>РК2011</t>
  </si>
  <si>
    <t>РК2012</t>
  </si>
  <si>
    <t>РК2013</t>
  </si>
  <si>
    <t>РК2015</t>
  </si>
  <si>
    <t>0,6" 6 выстрелов</t>
  </si>
  <si>
    <t>120/12</t>
  </si>
  <si>
    <t>80/12</t>
  </si>
  <si>
    <t>36/4</t>
  </si>
  <si>
    <t xml:space="preserve">МИКС </t>
  </si>
  <si>
    <r>
      <t xml:space="preserve">КОШКИ/МЫШКИ </t>
    </r>
  </si>
  <si>
    <t>ЗИМНЯЯ НОЧЬ</t>
  </si>
  <si>
    <t>ожидается поставка</t>
  </si>
  <si>
    <t>НАШЕСТВИЕ</t>
  </si>
  <si>
    <t xml:space="preserve">ЕГИПЕТСКИЙ </t>
  </si>
  <si>
    <t>ПРИКЛЮЧЕНИЯ</t>
  </si>
  <si>
    <t>РК8034</t>
  </si>
  <si>
    <t xml:space="preserve">1,1" 19 выстрелов </t>
  </si>
  <si>
    <t xml:space="preserve">ЗАБОРистый </t>
  </si>
  <si>
    <r>
      <t>РИМСКИЕ СВЕЧИ</t>
    </r>
    <r>
      <rPr>
        <b/>
        <sz val="12"/>
        <color indexed="62"/>
        <rFont val="Arial Cyr"/>
        <family val="0"/>
      </rPr>
      <t xml:space="preserve"> </t>
    </r>
    <r>
      <rPr>
        <b/>
        <i/>
        <sz val="12"/>
        <color indexed="62"/>
        <rFont val="Arial Cyr"/>
        <family val="0"/>
      </rPr>
      <t>(Серия Lite)</t>
    </r>
  </si>
  <si>
    <t>РК6005</t>
  </si>
  <si>
    <t>Взлетает с шумом, разрывается красным и зеленым пионом</t>
  </si>
  <si>
    <t>ЗВЕЗДОЛЕТ</t>
  </si>
  <si>
    <t>ЗВЕЗДОЛЕТИК</t>
  </si>
  <si>
    <t>0,35"</t>
  </si>
  <si>
    <t>1"</t>
  </si>
  <si>
    <t>2"</t>
  </si>
  <si>
    <t>0,4" 5 выстрелов</t>
  </si>
  <si>
    <t>0,4" 10 выстрелов</t>
  </si>
  <si>
    <t>0,4" 20 выстрелов</t>
  </si>
  <si>
    <t>1</t>
  </si>
  <si>
    <t>5 разноцветных залпов</t>
  </si>
  <si>
    <t>10 разноцветных залпов</t>
  </si>
  <si>
    <t>20 разноцветных залпов</t>
  </si>
  <si>
    <t>Золотой шлейф с треском</t>
  </si>
  <si>
    <t>Свист, хлопок</t>
  </si>
  <si>
    <t>1. Синяя ива переходит в зеленый   2. Красный кокос с белым мерцанием     3.Серебряный кокос с дождем</t>
  </si>
  <si>
    <t>1. Хризантема              2. Кокосовая пальма    3.Парча</t>
  </si>
  <si>
    <t>100/10</t>
  </si>
  <si>
    <t>1000</t>
  </si>
  <si>
    <t>РК8033-A</t>
  </si>
  <si>
    <t>РК8033-B</t>
  </si>
  <si>
    <t>16/1</t>
  </si>
  <si>
    <t xml:space="preserve">КРЕСТИКИ </t>
  </si>
  <si>
    <r>
      <t>БЕНГАЛЬСКИЕ СВЕЧИ</t>
    </r>
    <r>
      <rPr>
        <b/>
        <sz val="12"/>
        <rFont val="Arial Cyr"/>
        <family val="0"/>
      </rPr>
      <t xml:space="preserve"> </t>
    </r>
    <r>
      <rPr>
        <b/>
        <i/>
        <sz val="12"/>
        <rFont val="Arial Cyr"/>
        <family val="0"/>
      </rPr>
      <t>(скидка не распространяется)</t>
    </r>
  </si>
  <si>
    <r>
      <t xml:space="preserve">ХЛОПУШКИ </t>
    </r>
    <r>
      <rPr>
        <b/>
        <i/>
        <sz val="12"/>
        <rFont val="Arial Cyr"/>
        <family val="0"/>
      </rPr>
      <t>(скидка не распространяется)</t>
    </r>
  </si>
  <si>
    <t>ТР108</t>
  </si>
  <si>
    <t>Хлопок, выброс
разноцветного серпантина</t>
  </si>
  <si>
    <r>
      <t xml:space="preserve">РУЧНЫЕ ПНЕВМАТИЧЕСКИЕ ХЛОПУШКИ </t>
    </r>
    <r>
      <rPr>
        <b/>
        <i/>
        <sz val="12"/>
        <rFont val="Arial Cyr"/>
        <family val="0"/>
      </rPr>
      <t>(скидка не распространяется)</t>
    </r>
  </si>
  <si>
    <t>СКИДКА</t>
  </si>
  <si>
    <t>СТИНГЕР</t>
  </si>
  <si>
    <r>
      <t xml:space="preserve">ИГРЫ ПРЕСТОЛОВ </t>
    </r>
    <r>
      <rPr>
        <b/>
        <sz val="11"/>
        <color indexed="10"/>
        <rFont val="Arial"/>
        <family val="2"/>
      </rPr>
      <t>(АКЦИЯ!)</t>
    </r>
  </si>
  <si>
    <r>
      <t xml:space="preserve">РУСАЛКА </t>
    </r>
    <r>
      <rPr>
        <b/>
        <sz val="11"/>
        <color indexed="10"/>
        <rFont val="Arial"/>
        <family val="2"/>
      </rPr>
      <t xml:space="preserve"> (АКЦИЯ!)</t>
    </r>
  </si>
  <si>
    <r>
      <t xml:space="preserve">ЦАРЬ ЗВЕРЕЙ </t>
    </r>
    <r>
      <rPr>
        <b/>
        <sz val="11"/>
        <color indexed="10"/>
        <rFont val="Arial"/>
        <family val="2"/>
      </rPr>
      <t xml:space="preserve"> (АКЦИЯ!)</t>
    </r>
  </si>
  <si>
    <r>
      <t xml:space="preserve">ШАНГРИ-ЛА  </t>
    </r>
    <r>
      <rPr>
        <b/>
        <sz val="11"/>
        <color indexed="10"/>
        <rFont val="Arial"/>
        <family val="2"/>
      </rPr>
      <t>(АКЦИЯ!)</t>
    </r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</si>
</sst>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¥&quot;#,##0_);\(&quot;¥&quot;#,##0\)"/>
    <numFmt numFmtId="165" formatCode="&quot;¥&quot;#,##0_);[Red]\(&quot;¥&quot;#,##0\)"/>
    <numFmt numFmtId="166" formatCode="&quot;¥&quot;#,##0.00_);\(&quot;¥&quot;#,##0.00\)"/>
    <numFmt numFmtId="167" formatCode="&quot;¥&quot;#,##0.00_);[Red]\(&quot;¥&quot;#,##0.00\)"/>
    <numFmt numFmtId="168" formatCode="_(&quot;¥&quot;* #,##0_);_(&quot;¥&quot;* \(#,##0\);_(&quot;¥&quot;* &quot;-&quot;_);_(@_)"/>
    <numFmt numFmtId="169" formatCode="_(* #,##0_);_(* \(#,##0\);_(* &quot;-&quot;_);_(@_)"/>
    <numFmt numFmtId="170" formatCode="_(&quot;¥&quot;* #,##0.00_);_(&quot;¥&quot;* \(#,##0.00\);_(&quot;¥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_-* #,##0.00\ [$₽-419]_-;\-* #,##0.00\ [$₽-419]_-;_-* &quot;-&quot;??\ [$₽-419]_-;_-@_-"/>
    <numFmt numFmtId="185" formatCode="[$-FC19]d\ mmmm\ yyyy\ &quot;г.&quot;"/>
    <numFmt numFmtId="186" formatCode="000000"/>
    <numFmt numFmtId="187" formatCode="#,##0.00_ ;\-#,##0.00\ "/>
    <numFmt numFmtId="188" formatCode="#,##0_ ;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_);[Red]\(0.00\)"/>
    <numFmt numFmtId="194" formatCode="[$-804]yyyy&quot;年&quot;m&quot;月&quot;d&quot;日&quot;\ dddd"/>
    <numFmt numFmtId="195" formatCode="[$-804]AM/PMh:mm:ss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#,##0.00\ &quot;₽&quot;"/>
    <numFmt numFmtId="203" formatCode="_-[$$-409]* #,##0.00_ ;_-[$$-409]* \-#,##0.00\ ;_-[$$-409]* &quot;-&quot;??_ ;_-@_ "/>
    <numFmt numFmtId="204" formatCode="_-* #,##0.00[$₽-419]_-;\-* #,##0.00[$₽-419]_-;_-* &quot;-&quot;??[$₽-419]_-;_-@_-"/>
    <numFmt numFmtId="205" formatCode="#,##0.0000000_ ;\-#,##0.0000000\ "/>
    <numFmt numFmtId="206" formatCode="#,##0.0000_ ;\-#,##0.0000\ "/>
    <numFmt numFmtId="207" formatCode="#,##0.000_ ;\-#,##0.000\ "/>
  </numFmts>
  <fonts count="7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宋体"/>
      <family val="0"/>
    </font>
    <font>
      <sz val="12"/>
      <name val="宋体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sz val="12"/>
      <name val="Arial Cyr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14"/>
      <name val="Arial Cyr"/>
      <family val="2"/>
    </font>
    <font>
      <sz val="8"/>
      <name val="Arial"/>
      <family val="2"/>
    </font>
    <font>
      <b/>
      <i/>
      <sz val="8"/>
      <name val="Arial Cyr"/>
      <family val="0"/>
    </font>
    <font>
      <b/>
      <sz val="13"/>
      <name val="Arial Cyr"/>
      <family val="0"/>
    </font>
    <font>
      <sz val="11"/>
      <color indexed="8"/>
      <name val="Arial"/>
      <family val="2"/>
    </font>
    <font>
      <sz val="12"/>
      <name val="Arial Cyr"/>
      <family val="0"/>
    </font>
    <font>
      <b/>
      <i/>
      <sz val="8"/>
      <color indexed="10"/>
      <name val="Arial Cyr"/>
      <family val="0"/>
    </font>
    <font>
      <u val="single"/>
      <sz val="11"/>
      <color indexed="12"/>
      <name val="Arial Cyr"/>
      <family val="0"/>
    </font>
    <font>
      <sz val="8"/>
      <color indexed="63"/>
      <name val="Arial"/>
      <family val="2"/>
    </font>
    <font>
      <b/>
      <sz val="8"/>
      <color indexed="63"/>
      <name val="Roboto"/>
      <family val="0"/>
    </font>
    <font>
      <u val="single"/>
      <sz val="11"/>
      <color indexed="12"/>
      <name val="Arial"/>
      <family val="2"/>
    </font>
    <font>
      <b/>
      <u val="single"/>
      <sz val="13"/>
      <color indexed="12"/>
      <name val="Arial Cyr"/>
      <family val="0"/>
    </font>
    <font>
      <b/>
      <sz val="18"/>
      <color indexed="10"/>
      <name val="Arial Cyr"/>
      <family val="0"/>
    </font>
    <font>
      <b/>
      <u val="single"/>
      <sz val="10"/>
      <color indexed="12"/>
      <name val="Arial Cyr"/>
      <family val="0"/>
    </font>
    <font>
      <b/>
      <u val="single"/>
      <sz val="11"/>
      <color indexed="12"/>
      <name val="Arial Cyr"/>
      <family val="0"/>
    </font>
    <font>
      <b/>
      <u val="single"/>
      <sz val="14"/>
      <color indexed="12"/>
      <name val="Arial Cyr"/>
      <family val="0"/>
    </font>
    <font>
      <b/>
      <sz val="12"/>
      <color indexed="8"/>
      <name val="Arial Cyr"/>
      <family val="2"/>
    </font>
    <font>
      <b/>
      <i/>
      <sz val="12"/>
      <color indexed="56"/>
      <name val="Arial Cyr"/>
      <family val="0"/>
    </font>
    <font>
      <b/>
      <sz val="12"/>
      <color indexed="6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name val="Arial Cyr"/>
      <family val="0"/>
    </font>
    <font>
      <sz val="1"/>
      <name val="Arial Cyr"/>
      <family val="0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0"/>
      <name val="Arial Cyr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82" fontId="1" fillId="0" borderId="0" applyFill="0" applyBorder="0" applyAlignment="0" applyProtection="0"/>
    <xf numFmtId="180" fontId="1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3" fontId="1" fillId="0" borderId="0" applyFill="0" applyBorder="0" applyAlignment="0" applyProtection="0"/>
    <xf numFmtId="181" fontId="1" fillId="0" borderId="0" applyFill="0" applyBorder="0" applyAlignment="0" applyProtection="0"/>
    <xf numFmtId="0" fontId="73" fillId="32" borderId="0" applyNumberFormat="0" applyBorder="0" applyAlignment="0" applyProtection="0"/>
    <xf numFmtId="0" fontId="5" fillId="0" borderId="0">
      <alignment/>
      <protection/>
    </xf>
  </cellStyleXfs>
  <cellXfs count="524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34" borderId="11" xfId="0" applyFont="1" applyFill="1" applyBorder="1" applyAlignment="1" applyProtection="1">
      <alignment horizontal="center" vertical="center" wrapText="1"/>
      <protection hidden="1"/>
    </xf>
    <xf numFmtId="0" fontId="10" fillId="34" borderId="11" xfId="0" applyFont="1" applyFill="1" applyBorder="1" applyAlignment="1" applyProtection="1">
      <alignment horizontal="center" vertical="center" wrapText="1"/>
      <protection hidden="1"/>
    </xf>
    <xf numFmtId="49" fontId="6" fillId="34" borderId="11" xfId="0" applyNumberFormat="1" applyFont="1" applyFill="1" applyBorder="1" applyAlignment="1" applyProtection="1">
      <alignment horizontal="center" vertical="center" wrapText="1"/>
      <protection hidden="1"/>
    </xf>
    <xf numFmtId="184" fontId="6" fillId="33" borderId="11" xfId="0" applyNumberFormat="1" applyFont="1" applyFill="1" applyBorder="1" applyAlignment="1" applyProtection="1">
      <alignment horizontal="center" vertical="center" wrapText="1"/>
      <protection hidden="1"/>
    </xf>
    <xf numFmtId="41" fontId="6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184" fontId="7" fillId="33" borderId="15" xfId="0" applyNumberFormat="1" applyFont="1" applyFill="1" applyBorder="1" applyAlignment="1" applyProtection="1">
      <alignment vertical="center"/>
      <protection hidden="1"/>
    </xf>
    <xf numFmtId="184" fontId="7" fillId="33" borderId="14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7" fillId="34" borderId="16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11" fillId="33" borderId="17" xfId="0" applyFont="1" applyFill="1" applyBorder="1" applyAlignment="1" applyProtection="1">
      <alignment horizontal="center" vertical="center"/>
      <protection hidden="1"/>
    </xf>
    <xf numFmtId="49" fontId="8" fillId="33" borderId="17" xfId="0" applyNumberFormat="1" applyFont="1" applyFill="1" applyBorder="1" applyAlignment="1" applyProtection="1">
      <alignment horizontal="center" wrapText="1"/>
      <protection hidden="1"/>
    </xf>
    <xf numFmtId="0" fontId="10" fillId="0" borderId="18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19" fillId="34" borderId="18" xfId="42" applyFont="1" applyFill="1" applyBorder="1" applyAlignment="1" applyProtection="1">
      <alignment horizontal="center" vertical="center"/>
      <protection hidden="1"/>
    </xf>
    <xf numFmtId="49" fontId="8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19" xfId="0" applyFont="1" applyFill="1" applyBorder="1" applyAlignment="1" applyProtection="1">
      <alignment horizontal="center" vertical="center" wrapText="1"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 vertical="center"/>
      <protection hidden="1"/>
    </xf>
    <xf numFmtId="0" fontId="7" fillId="34" borderId="20" xfId="0" applyFont="1" applyFill="1" applyBorder="1" applyAlignment="1" applyProtection="1">
      <alignment horizont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49" fontId="8" fillId="33" borderId="0" xfId="0" applyNumberFormat="1" applyFont="1" applyFill="1" applyBorder="1" applyAlignment="1" applyProtection="1">
      <alignment horizontal="center" wrapText="1"/>
      <protection hidden="1"/>
    </xf>
    <xf numFmtId="0" fontId="7" fillId="34" borderId="21" xfId="0" applyFont="1" applyFill="1" applyBorder="1" applyAlignment="1" applyProtection="1">
      <alignment horizontal="center" vertical="center"/>
      <protection hidden="1"/>
    </xf>
    <xf numFmtId="0" fontId="10" fillId="34" borderId="18" xfId="0" applyFont="1" applyFill="1" applyBorder="1" applyAlignment="1" applyProtection="1">
      <alignment horizontal="center" vertical="center" wrapText="1"/>
      <protection hidden="1"/>
    </xf>
    <xf numFmtId="0" fontId="20" fillId="0" borderId="18" xfId="0" applyFont="1" applyBorder="1" applyAlignment="1" applyProtection="1">
      <alignment horizontal="center" vertical="center" wrapText="1"/>
      <protection hidden="1"/>
    </xf>
    <xf numFmtId="49" fontId="8" fillId="33" borderId="18" xfId="0" applyNumberFormat="1" applyFont="1" applyFill="1" applyBorder="1" applyAlignment="1" applyProtection="1">
      <alignment horizontal="center" vertical="center" wrapText="1"/>
      <protection hidden="1"/>
    </xf>
    <xf numFmtId="0" fontId="8" fillId="34" borderId="18" xfId="0" applyFont="1" applyFill="1" applyBorder="1" applyAlignment="1" applyProtection="1">
      <alignment horizontal="center" vertical="center" wrapText="1"/>
      <protection hidden="1"/>
    </xf>
    <xf numFmtId="184" fontId="8" fillId="33" borderId="18" xfId="0" applyNumberFormat="1" applyFont="1" applyFill="1" applyBorder="1" applyAlignment="1" applyProtection="1">
      <alignment horizontal="center" vertical="center"/>
      <protection hidden="1"/>
    </xf>
    <xf numFmtId="0" fontId="12" fillId="34" borderId="22" xfId="0" applyFont="1" applyFill="1" applyBorder="1" applyAlignment="1" applyProtection="1">
      <alignment horizontal="left" vertical="center" wrapText="1"/>
      <protection hidden="1"/>
    </xf>
    <xf numFmtId="0" fontId="12" fillId="34" borderId="22" xfId="0" applyFont="1" applyFill="1" applyBorder="1" applyAlignment="1" applyProtection="1">
      <alignment horizontal="center" vertical="center" wrapText="1"/>
      <protection hidden="1"/>
    </xf>
    <xf numFmtId="184" fontId="7" fillId="33" borderId="22" xfId="0" applyNumberFormat="1" applyFont="1" applyFill="1" applyBorder="1" applyAlignment="1" applyProtection="1">
      <alignment vertical="center"/>
      <protection hidden="1"/>
    </xf>
    <xf numFmtId="184" fontId="7" fillId="33" borderId="23" xfId="0" applyNumberFormat="1" applyFont="1" applyFill="1" applyBorder="1" applyAlignment="1" applyProtection="1">
      <alignment vertical="center"/>
      <protection hidden="1"/>
    </xf>
    <xf numFmtId="49" fontId="8" fillId="33" borderId="24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22" xfId="0" applyFont="1" applyFill="1" applyBorder="1" applyAlignment="1" applyProtection="1">
      <alignment horizontal="left" vertical="center"/>
      <protection hidden="1"/>
    </xf>
    <xf numFmtId="184" fontId="8" fillId="33" borderId="25" xfId="0" applyNumberFormat="1" applyFont="1" applyFill="1" applyBorder="1" applyAlignment="1" applyProtection="1">
      <alignment horizontal="center" vertical="center"/>
      <protection hidden="1"/>
    </xf>
    <xf numFmtId="0" fontId="7" fillId="34" borderId="19" xfId="0" applyFont="1" applyFill="1" applyBorder="1" applyAlignment="1" applyProtection="1">
      <alignment horizontal="center"/>
      <protection hidden="1"/>
    </xf>
    <xf numFmtId="0" fontId="10" fillId="0" borderId="24" xfId="0" applyFont="1" applyFill="1" applyBorder="1" applyAlignment="1" applyProtection="1">
      <alignment horizontal="center"/>
      <protection hidden="1"/>
    </xf>
    <xf numFmtId="0" fontId="8" fillId="33" borderId="24" xfId="0" applyNumberFormat="1" applyFont="1" applyFill="1" applyBorder="1" applyAlignment="1" applyProtection="1">
      <alignment horizontal="left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49" fontId="8" fillId="33" borderId="24" xfId="0" applyNumberFormat="1" applyFont="1" applyFill="1" applyBorder="1" applyAlignment="1" applyProtection="1">
      <alignment horizontal="center" wrapText="1"/>
      <protection hidden="1"/>
    </xf>
    <xf numFmtId="0" fontId="8" fillId="33" borderId="18" xfId="0" applyNumberFormat="1" applyFont="1" applyFill="1" applyBorder="1" applyAlignment="1" applyProtection="1">
      <alignment horizontal="left" vertical="center" wrapText="1"/>
      <protection hidden="1"/>
    </xf>
    <xf numFmtId="49" fontId="8" fillId="33" borderId="18" xfId="0" applyNumberFormat="1" applyFont="1" applyFill="1" applyBorder="1" applyAlignment="1" applyProtection="1">
      <alignment horizontal="center" wrapText="1"/>
      <protection hidden="1"/>
    </xf>
    <xf numFmtId="0" fontId="10" fillId="0" borderId="18" xfId="0" applyFont="1" applyFill="1" applyBorder="1" applyAlignment="1" applyProtection="1">
      <alignment horizontal="center" vertical="center"/>
      <protection hidden="1"/>
    </xf>
    <xf numFmtId="184" fontId="7" fillId="33" borderId="18" xfId="0" applyNumberFormat="1" applyFont="1" applyFill="1" applyBorder="1" applyAlignment="1" applyProtection="1">
      <alignment vertical="center"/>
      <protection hidden="1"/>
    </xf>
    <xf numFmtId="184" fontId="7" fillId="33" borderId="24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49" fontId="8" fillId="34" borderId="18" xfId="42" applyNumberFormat="1" applyFont="1" applyFill="1" applyBorder="1" applyAlignment="1" applyProtection="1">
      <alignment horizontal="left"/>
      <protection hidden="1"/>
    </xf>
    <xf numFmtId="0" fontId="7" fillId="34" borderId="26" xfId="0" applyFont="1" applyFill="1" applyBorder="1" applyAlignment="1" applyProtection="1">
      <alignment horizontal="center"/>
      <protection hidden="1"/>
    </xf>
    <xf numFmtId="0" fontId="10" fillId="0" borderId="27" xfId="0" applyFont="1" applyFill="1" applyBorder="1" applyAlignment="1" applyProtection="1">
      <alignment horizontal="center"/>
      <protection hidden="1"/>
    </xf>
    <xf numFmtId="0" fontId="8" fillId="33" borderId="27" xfId="0" applyNumberFormat="1" applyFont="1" applyFill="1" applyBorder="1" applyAlignment="1" applyProtection="1">
      <alignment horizontal="left" vertical="center" wrapText="1"/>
      <protection hidden="1"/>
    </xf>
    <xf numFmtId="49" fontId="8" fillId="33" borderId="27" xfId="0" applyNumberFormat="1" applyFont="1" applyFill="1" applyBorder="1" applyAlignment="1" applyProtection="1">
      <alignment horizontal="center" wrapText="1"/>
      <protection hidden="1"/>
    </xf>
    <xf numFmtId="0" fontId="18" fillId="0" borderId="17" xfId="0" applyFont="1" applyFill="1" applyBorder="1" applyAlignment="1" applyProtection="1">
      <alignment horizontal="center"/>
      <protection hidden="1"/>
    </xf>
    <xf numFmtId="0" fontId="10" fillId="0" borderId="17" xfId="0" applyFont="1" applyFill="1" applyBorder="1" applyAlignment="1" applyProtection="1">
      <alignment horizontal="center"/>
      <protection hidden="1"/>
    </xf>
    <xf numFmtId="0" fontId="8" fillId="33" borderId="17" xfId="0" applyFont="1" applyFill="1" applyBorder="1" applyAlignment="1" applyProtection="1">
      <alignment/>
      <protection hidden="1"/>
    </xf>
    <xf numFmtId="0" fontId="8" fillId="33" borderId="24" xfId="0" applyFont="1" applyFill="1" applyBorder="1" applyAlignment="1" applyProtection="1">
      <alignment/>
      <protection hidden="1"/>
    </xf>
    <xf numFmtId="0" fontId="8" fillId="33" borderId="18" xfId="0" applyFont="1" applyFill="1" applyBorder="1" applyAlignment="1" applyProtection="1">
      <alignment/>
      <protection hidden="1"/>
    </xf>
    <xf numFmtId="0" fontId="8" fillId="34" borderId="18" xfId="0" applyNumberFormat="1" applyFont="1" applyFill="1" applyBorder="1" applyAlignment="1" applyProtection="1">
      <alignment horizontal="left" vertical="center" wrapText="1"/>
      <protection hidden="1"/>
    </xf>
    <xf numFmtId="0" fontId="7" fillId="34" borderId="19" xfId="0" applyFont="1" applyFill="1" applyBorder="1" applyAlignment="1" applyProtection="1">
      <alignment horizontal="center" vertical="center"/>
      <protection hidden="1"/>
    </xf>
    <xf numFmtId="0" fontId="10" fillId="0" borderId="24" xfId="0" applyFont="1" applyFill="1" applyBorder="1" applyAlignment="1" applyProtection="1">
      <alignment horizontal="center" vertical="center"/>
      <protection hidden="1"/>
    </xf>
    <xf numFmtId="0" fontId="8" fillId="33" borderId="24" xfId="0" applyFont="1" applyFill="1" applyBorder="1" applyAlignment="1" applyProtection="1">
      <alignment vertical="center"/>
      <protection hidden="1"/>
    </xf>
    <xf numFmtId="0" fontId="13" fillId="33" borderId="24" xfId="42" applyFont="1" applyFill="1" applyBorder="1" applyAlignment="1" applyProtection="1">
      <alignment horizontal="center" vertical="center" wrapText="1"/>
      <protection hidden="1"/>
    </xf>
    <xf numFmtId="184" fontId="7" fillId="33" borderId="28" xfId="0" applyNumberFormat="1" applyFont="1" applyFill="1" applyBorder="1" applyAlignment="1" applyProtection="1">
      <alignment vertical="center"/>
      <protection hidden="1"/>
    </xf>
    <xf numFmtId="0" fontId="8" fillId="33" borderId="18" xfId="0" applyFont="1" applyFill="1" applyBorder="1" applyAlignment="1" applyProtection="1">
      <alignment horizontal="left" vertical="center"/>
      <protection hidden="1"/>
    </xf>
    <xf numFmtId="0" fontId="13" fillId="33" borderId="18" xfId="42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vertical="center" wrapText="1"/>
      <protection hidden="1"/>
    </xf>
    <xf numFmtId="0" fontId="10" fillId="0" borderId="18" xfId="0" applyFont="1" applyFill="1" applyBorder="1" applyAlignment="1" applyProtection="1">
      <alignment horizontal="center" vertical="center" wrapText="1"/>
      <protection hidden="1"/>
    </xf>
    <xf numFmtId="0" fontId="8" fillId="33" borderId="18" xfId="0" applyFont="1" applyFill="1" applyBorder="1" applyAlignment="1" applyProtection="1">
      <alignment vertical="center" wrapText="1"/>
      <protection hidden="1"/>
    </xf>
    <xf numFmtId="0" fontId="22" fillId="34" borderId="18" xfId="4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49" fontId="13" fillId="33" borderId="18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18" xfId="0" applyFont="1" applyFill="1" applyBorder="1" applyAlignment="1" applyProtection="1">
      <alignment vertical="center"/>
      <protection hidden="1"/>
    </xf>
    <xf numFmtId="0" fontId="22" fillId="33" borderId="24" xfId="42" applyNumberFormat="1" applyFont="1" applyFill="1" applyBorder="1" applyAlignment="1" applyProtection="1">
      <alignment horizontal="center" vertical="center"/>
      <protection hidden="1"/>
    </xf>
    <xf numFmtId="0" fontId="22" fillId="33" borderId="18" xfId="42" applyFont="1" applyFill="1" applyBorder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2" fillId="33" borderId="24" xfId="42" applyFont="1" applyFill="1" applyBorder="1" applyAlignment="1" applyProtection="1">
      <alignment horizontal="center" vertical="center"/>
      <protection hidden="1"/>
    </xf>
    <xf numFmtId="0" fontId="8" fillId="0" borderId="18" xfId="0" applyNumberFormat="1" applyFont="1" applyFill="1" applyBorder="1" applyAlignment="1" applyProtection="1">
      <alignment horizontal="left" vertical="center" wrapText="1"/>
      <protection hidden="1"/>
    </xf>
    <xf numFmtId="0" fontId="19" fillId="33" borderId="18" xfId="42" applyNumberFormat="1" applyFont="1" applyFill="1" applyBorder="1" applyAlignment="1" applyProtection="1">
      <alignment horizontal="center" vertical="center"/>
      <protection hidden="1"/>
    </xf>
    <xf numFmtId="0" fontId="22" fillId="33" borderId="18" xfId="42" applyNumberFormat="1" applyFont="1" applyFill="1" applyBorder="1" applyAlignment="1" applyProtection="1">
      <alignment horizontal="center" vertical="center"/>
      <protection hidden="1"/>
    </xf>
    <xf numFmtId="49" fontId="8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15" xfId="0" applyFont="1" applyFill="1" applyBorder="1" applyAlignment="1" applyProtection="1">
      <alignment horizontal="center"/>
      <protection hidden="1"/>
    </xf>
    <xf numFmtId="0" fontId="6" fillId="0" borderId="15" xfId="0" applyFont="1" applyFill="1" applyBorder="1" applyAlignment="1" applyProtection="1">
      <alignment/>
      <protection hidden="1"/>
    </xf>
    <xf numFmtId="0" fontId="7" fillId="33" borderId="15" xfId="0" applyFont="1" applyFill="1" applyBorder="1" applyAlignment="1" applyProtection="1">
      <alignment/>
      <protection hidden="1"/>
    </xf>
    <xf numFmtId="0" fontId="11" fillId="33" borderId="15" xfId="0" applyFont="1" applyFill="1" applyBorder="1" applyAlignment="1" applyProtection="1">
      <alignment horizontal="center" vertical="center"/>
      <protection hidden="1"/>
    </xf>
    <xf numFmtId="49" fontId="7" fillId="33" borderId="15" xfId="0" applyNumberFormat="1" applyFont="1" applyFill="1" applyBorder="1" applyAlignment="1" applyProtection="1">
      <alignment wrapText="1"/>
      <protection hidden="1"/>
    </xf>
    <xf numFmtId="0" fontId="7" fillId="33" borderId="0" xfId="0" applyFont="1" applyFill="1" applyAlignment="1" applyProtection="1">
      <alignment/>
      <protection hidden="1"/>
    </xf>
    <xf numFmtId="0" fontId="18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11" fillId="33" borderId="0" xfId="0" applyFont="1" applyFill="1" applyAlignment="1" applyProtection="1">
      <alignment horizontal="center" vertical="center"/>
      <protection hidden="1"/>
    </xf>
    <xf numFmtId="49" fontId="7" fillId="33" borderId="0" xfId="0" applyNumberFormat="1" applyFont="1" applyFill="1" applyAlignment="1" applyProtection="1">
      <alignment wrapText="1"/>
      <protection hidden="1"/>
    </xf>
    <xf numFmtId="0" fontId="15" fillId="0" borderId="0" xfId="0" applyFont="1" applyAlignment="1" applyProtection="1">
      <alignment horizontal="left" vertical="top"/>
      <protection hidden="1"/>
    </xf>
    <xf numFmtId="0" fontId="23" fillId="0" borderId="22" xfId="42" applyFont="1" applyBorder="1" applyAlignment="1" applyProtection="1">
      <alignment horizontal="left" vertical="center"/>
      <protection hidden="1"/>
    </xf>
    <xf numFmtId="0" fontId="19" fillId="34" borderId="18" xfId="42" applyNumberFormat="1" applyFont="1" applyFill="1" applyBorder="1" applyAlignment="1" applyProtection="1">
      <alignment horizontal="center" vertical="center"/>
      <protection hidden="1"/>
    </xf>
    <xf numFmtId="0" fontId="19" fillId="0" borderId="18" xfId="42" applyFont="1" applyBorder="1" applyAlignment="1" applyProtection="1">
      <alignment horizontal="center" vertical="center" wrapText="1"/>
      <protection hidden="1"/>
    </xf>
    <xf numFmtId="9" fontId="24" fillId="33" borderId="13" xfId="0" applyNumberFormat="1" applyFont="1" applyFill="1" applyBorder="1" applyAlignment="1" applyProtection="1">
      <alignment horizontal="center" vertical="center"/>
      <protection hidden="1" locked="0"/>
    </xf>
    <xf numFmtId="49" fontId="8" fillId="33" borderId="18" xfId="0" applyNumberFormat="1" applyFont="1" applyFill="1" applyBorder="1" applyAlignment="1">
      <alignment horizontal="center" wrapText="1"/>
    </xf>
    <xf numFmtId="0" fontId="22" fillId="33" borderId="18" xfId="42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/>
    </xf>
    <xf numFmtId="0" fontId="19" fillId="34" borderId="18" xfId="42" applyNumberFormat="1" applyFont="1" applyFill="1" applyBorder="1" applyAlignment="1" applyProtection="1">
      <alignment horizontal="center" vertical="center" wrapText="1"/>
      <protection hidden="1"/>
    </xf>
    <xf numFmtId="0" fontId="7" fillId="34" borderId="29" xfId="0" applyFont="1" applyFill="1" applyBorder="1" applyAlignment="1" applyProtection="1">
      <alignment horizontal="center"/>
      <protection hidden="1"/>
    </xf>
    <xf numFmtId="0" fontId="18" fillId="0" borderId="22" xfId="0" applyFont="1" applyFill="1" applyBorder="1" applyAlignment="1" applyProtection="1">
      <alignment horizontal="center"/>
      <protection hidden="1"/>
    </xf>
    <xf numFmtId="0" fontId="10" fillId="0" borderId="22" xfId="0" applyFont="1" applyFill="1" applyBorder="1" applyAlignment="1" applyProtection="1">
      <alignment horizontal="center"/>
      <protection hidden="1"/>
    </xf>
    <xf numFmtId="0" fontId="8" fillId="33" borderId="22" xfId="0" applyFont="1" applyFill="1" applyBorder="1" applyAlignment="1" applyProtection="1">
      <alignment/>
      <protection hidden="1"/>
    </xf>
    <xf numFmtId="0" fontId="11" fillId="33" borderId="30" xfId="0" applyFont="1" applyFill="1" applyBorder="1" applyAlignment="1" applyProtection="1">
      <alignment horizontal="center" vertical="center"/>
      <protection hidden="1"/>
    </xf>
    <xf numFmtId="49" fontId="8" fillId="33" borderId="30" xfId="0" applyNumberFormat="1" applyFont="1" applyFill="1" applyBorder="1" applyAlignment="1" applyProtection="1">
      <alignment horizontal="center" wrapText="1"/>
      <protection hidden="1"/>
    </xf>
    <xf numFmtId="0" fontId="6" fillId="35" borderId="31" xfId="0" applyNumberFormat="1" applyFont="1" applyFill="1" applyBorder="1" applyAlignment="1" applyProtection="1">
      <alignment horizontal="center" vertical="center"/>
      <protection locked="0"/>
    </xf>
    <xf numFmtId="0" fontId="6" fillId="35" borderId="32" xfId="0" applyNumberFormat="1" applyFont="1" applyFill="1" applyBorder="1" applyAlignment="1" applyProtection="1">
      <alignment horizontal="center" vertical="center"/>
      <protection locked="0"/>
    </xf>
    <xf numFmtId="0" fontId="6" fillId="35" borderId="24" xfId="0" applyNumberFormat="1" applyFont="1" applyFill="1" applyBorder="1" applyAlignment="1" applyProtection="1">
      <alignment horizontal="center" vertical="center"/>
      <protection locked="0"/>
    </xf>
    <xf numFmtId="0" fontId="6" fillId="35" borderId="18" xfId="0" applyNumberFormat="1" applyFont="1" applyFill="1" applyBorder="1" applyAlignment="1" applyProtection="1">
      <alignment horizontal="center" vertical="center"/>
      <protection locked="0"/>
    </xf>
    <xf numFmtId="0" fontId="6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/>
      <protection hidden="1"/>
    </xf>
    <xf numFmtId="0" fontId="10" fillId="0" borderId="18" xfId="0" applyFont="1" applyFill="1" applyBorder="1" applyAlignment="1" applyProtection="1">
      <alignment horizontal="center" vertical="center" wrapText="1"/>
      <protection hidden="1"/>
    </xf>
    <xf numFmtId="0" fontId="20" fillId="0" borderId="18" xfId="0" applyFont="1" applyFill="1" applyBorder="1" applyAlignment="1" applyProtection="1">
      <alignment horizontal="center" vertical="center" wrapText="1"/>
      <protection hidden="1"/>
    </xf>
    <xf numFmtId="49" fontId="8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Fill="1" applyBorder="1" applyAlignment="1" applyProtection="1">
      <alignment horizontal="center" vertical="center" wrapText="1"/>
      <protection hidden="1"/>
    </xf>
    <xf numFmtId="49" fontId="8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 vertical="center"/>
      <protection hidden="1"/>
    </xf>
    <xf numFmtId="0" fontId="10" fillId="0" borderId="22" xfId="0" applyFont="1" applyFill="1" applyBorder="1" applyAlignment="1" applyProtection="1">
      <alignment horizontal="center" vertical="center" wrapText="1"/>
      <protection hidden="1"/>
    </xf>
    <xf numFmtId="0" fontId="20" fillId="0" borderId="22" xfId="0" applyFont="1" applyFill="1" applyBorder="1" applyAlignment="1" applyProtection="1">
      <alignment horizontal="center" vertical="center" wrapText="1"/>
      <protection hidden="1"/>
    </xf>
    <xf numFmtId="49" fontId="8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2" xfId="0" applyFont="1" applyFill="1" applyBorder="1" applyAlignment="1" applyProtection="1">
      <alignment horizontal="center" vertical="center" wrapText="1"/>
      <protection hidden="1"/>
    </xf>
    <xf numFmtId="184" fontId="8" fillId="0" borderId="22" xfId="0" applyNumberFormat="1" applyFont="1" applyFill="1" applyBorder="1" applyAlignment="1" applyProtection="1">
      <alignment horizontal="center" vertical="center"/>
      <protection hidden="1"/>
    </xf>
    <xf numFmtId="184" fontId="8" fillId="0" borderId="23" xfId="0" applyNumberFormat="1" applyFont="1" applyFill="1" applyBorder="1" applyAlignment="1" applyProtection="1">
      <alignment horizontal="center" vertical="center"/>
      <protection hidden="1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10" fillId="0" borderId="24" xfId="0" applyFont="1" applyFill="1" applyBorder="1" applyAlignment="1" applyProtection="1">
      <alignment horizontal="center" vertical="center" wrapText="1"/>
      <protection hidden="1"/>
    </xf>
    <xf numFmtId="0" fontId="20" fillId="0" borderId="24" xfId="0" applyFont="1" applyFill="1" applyBorder="1" applyAlignment="1" applyProtection="1">
      <alignment horizontal="center" vertical="center" wrapText="1"/>
      <protection hidden="1"/>
    </xf>
    <xf numFmtId="49" fontId="8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34" xfId="0" applyFont="1" applyFill="1" applyBorder="1" applyAlignment="1" applyProtection="1">
      <alignment horizontal="center" vertical="center" wrapText="1"/>
      <protection hidden="1"/>
    </xf>
    <xf numFmtId="0" fontId="10" fillId="0" borderId="27" xfId="0" applyFont="1" applyFill="1" applyBorder="1" applyAlignment="1" applyProtection="1">
      <alignment horizontal="center" vertical="center"/>
      <protection hidden="1"/>
    </xf>
    <xf numFmtId="184" fontId="7" fillId="33" borderId="27" xfId="0" applyNumberFormat="1" applyFont="1" applyFill="1" applyBorder="1" applyAlignment="1" applyProtection="1">
      <alignment vertical="center"/>
      <protection hidden="1"/>
    </xf>
    <xf numFmtId="0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horizontal="center"/>
      <protection hidden="1"/>
    </xf>
    <xf numFmtId="0" fontId="22" fillId="0" borderId="18" xfId="42" applyNumberFormat="1" applyFont="1" applyFill="1" applyBorder="1" applyAlignment="1" applyProtection="1">
      <alignment horizontal="center" vertical="center"/>
      <protection hidden="1"/>
    </xf>
    <xf numFmtId="49" fontId="8" fillId="0" borderId="18" xfId="0" applyNumberFormat="1" applyFont="1" applyFill="1" applyBorder="1" applyAlignment="1" applyProtection="1">
      <alignment horizontal="center" wrapText="1"/>
      <protection hidden="1"/>
    </xf>
    <xf numFmtId="0" fontId="8" fillId="0" borderId="24" xfId="0" applyNumberFormat="1" applyFont="1" applyFill="1" applyBorder="1" applyAlignment="1" applyProtection="1">
      <alignment horizontal="left" vertical="center" wrapText="1"/>
      <protection hidden="1"/>
    </xf>
    <xf numFmtId="49" fontId="25" fillId="33" borderId="0" xfId="42" applyNumberFormat="1" applyFont="1" applyFill="1" applyBorder="1" applyAlignment="1" applyProtection="1">
      <alignment horizontal="center" vertical="center" wrapText="1"/>
      <protection hidden="1"/>
    </xf>
    <xf numFmtId="44" fontId="9" fillId="34" borderId="15" xfId="0" applyNumberFormat="1" applyFont="1" applyFill="1" applyBorder="1" applyAlignment="1" applyProtection="1">
      <alignment horizontal="right" vertical="center" wrapText="1"/>
      <protection hidden="1"/>
    </xf>
    <xf numFmtId="44" fontId="7" fillId="33" borderId="15" xfId="0" applyNumberFormat="1" applyFont="1" applyFill="1" applyBorder="1" applyAlignment="1" applyProtection="1">
      <alignment horizontal="right" vertical="center"/>
      <protection hidden="1"/>
    </xf>
    <xf numFmtId="44" fontId="12" fillId="34" borderId="22" xfId="0" applyNumberFormat="1" applyFont="1" applyFill="1" applyBorder="1" applyAlignment="1" applyProtection="1">
      <alignment horizontal="right" vertical="center" wrapText="1"/>
      <protection hidden="1"/>
    </xf>
    <xf numFmtId="44" fontId="7" fillId="33" borderId="22" xfId="0" applyNumberFormat="1" applyFont="1" applyFill="1" applyBorder="1" applyAlignment="1" applyProtection="1">
      <alignment horizontal="right" vertical="center"/>
      <protection hidden="1"/>
    </xf>
    <xf numFmtId="44" fontId="8" fillId="0" borderId="18" xfId="0" applyNumberFormat="1" applyFont="1" applyFill="1" applyBorder="1" applyAlignment="1" applyProtection="1">
      <alignment horizontal="right" vertical="center" wrapText="1"/>
      <protection hidden="1"/>
    </xf>
    <xf numFmtId="44" fontId="8" fillId="0" borderId="18" xfId="0" applyNumberFormat="1" applyFont="1" applyFill="1" applyBorder="1" applyAlignment="1" applyProtection="1">
      <alignment horizontal="right" vertical="center"/>
      <protection hidden="1"/>
    </xf>
    <xf numFmtId="44" fontId="8" fillId="0" borderId="22" xfId="0" applyNumberFormat="1" applyFont="1" applyFill="1" applyBorder="1" applyAlignment="1" applyProtection="1">
      <alignment horizontal="right" vertical="center" wrapText="1"/>
      <protection hidden="1"/>
    </xf>
    <xf numFmtId="44" fontId="8" fillId="0" borderId="22" xfId="0" applyNumberFormat="1" applyFont="1" applyFill="1" applyBorder="1" applyAlignment="1" applyProtection="1">
      <alignment horizontal="right" vertical="center"/>
      <protection hidden="1"/>
    </xf>
    <xf numFmtId="44" fontId="8" fillId="0" borderId="34" xfId="0" applyNumberFormat="1" applyFont="1" applyFill="1" applyBorder="1" applyAlignment="1" applyProtection="1">
      <alignment horizontal="right" vertical="center" wrapText="1"/>
      <protection hidden="1"/>
    </xf>
    <xf numFmtId="44" fontId="8" fillId="0" borderId="34" xfId="0" applyNumberFormat="1" applyFont="1" applyFill="1" applyBorder="1" applyAlignment="1" applyProtection="1">
      <alignment horizontal="right" vertical="center"/>
      <protection hidden="1"/>
    </xf>
    <xf numFmtId="44" fontId="7" fillId="34" borderId="30" xfId="0" applyNumberFormat="1" applyFont="1" applyFill="1" applyBorder="1" applyAlignment="1" applyProtection="1">
      <alignment horizontal="right" vertical="center"/>
      <protection hidden="1"/>
    </xf>
    <xf numFmtId="44" fontId="7" fillId="33" borderId="30" xfId="0" applyNumberFormat="1" applyFont="1" applyFill="1" applyBorder="1" applyAlignment="1" applyProtection="1">
      <alignment horizontal="right" vertical="center"/>
      <protection hidden="1"/>
    </xf>
    <xf numFmtId="44" fontId="8" fillId="33" borderId="18" xfId="0" applyNumberFormat="1" applyFont="1" applyFill="1" applyBorder="1" applyAlignment="1" applyProtection="1">
      <alignment horizontal="right" vertical="center"/>
      <protection hidden="1"/>
    </xf>
    <xf numFmtId="44" fontId="7" fillId="34" borderId="24" xfId="0" applyNumberFormat="1" applyFont="1" applyFill="1" applyBorder="1" applyAlignment="1" applyProtection="1">
      <alignment horizontal="right" vertical="center"/>
      <protection hidden="1"/>
    </xf>
    <xf numFmtId="44" fontId="7" fillId="33" borderId="24" xfId="0" applyNumberFormat="1" applyFont="1" applyFill="1" applyBorder="1" applyAlignment="1" applyProtection="1">
      <alignment horizontal="right" vertical="center"/>
      <protection hidden="1"/>
    </xf>
    <xf numFmtId="44" fontId="7" fillId="34" borderId="18" xfId="0" applyNumberFormat="1" applyFont="1" applyFill="1" applyBorder="1" applyAlignment="1" applyProtection="1">
      <alignment horizontal="right" vertical="center"/>
      <protection hidden="1"/>
    </xf>
    <xf numFmtId="44" fontId="7" fillId="33" borderId="18" xfId="0" applyNumberFormat="1" applyFont="1" applyFill="1" applyBorder="1" applyAlignment="1" applyProtection="1">
      <alignment horizontal="right" vertical="center"/>
      <protection hidden="1"/>
    </xf>
    <xf numFmtId="44" fontId="7" fillId="34" borderId="27" xfId="0" applyNumberFormat="1" applyFont="1" applyFill="1" applyBorder="1" applyAlignment="1" applyProtection="1">
      <alignment horizontal="right" vertical="center"/>
      <protection hidden="1"/>
    </xf>
    <xf numFmtId="44" fontId="7" fillId="33" borderId="27" xfId="0" applyNumberFormat="1" applyFont="1" applyFill="1" applyBorder="1" applyAlignment="1" applyProtection="1">
      <alignment horizontal="right" vertical="center"/>
      <protection hidden="1"/>
    </xf>
    <xf numFmtId="44" fontId="7" fillId="34" borderId="17" xfId="0" applyNumberFormat="1" applyFont="1" applyFill="1" applyBorder="1" applyAlignment="1" applyProtection="1">
      <alignment horizontal="right" vertical="center"/>
      <protection hidden="1"/>
    </xf>
    <xf numFmtId="44" fontId="7" fillId="33" borderId="17" xfId="0" applyNumberFormat="1" applyFont="1" applyFill="1" applyBorder="1" applyAlignment="1" applyProtection="1">
      <alignment horizontal="right" vertical="center"/>
      <protection hidden="1"/>
    </xf>
    <xf numFmtId="44" fontId="7" fillId="34" borderId="0" xfId="0" applyNumberFormat="1" applyFont="1" applyFill="1" applyBorder="1" applyAlignment="1" applyProtection="1">
      <alignment horizontal="right" vertical="center"/>
      <protection hidden="1"/>
    </xf>
    <xf numFmtId="44" fontId="7" fillId="33" borderId="0" xfId="0" applyNumberFormat="1" applyFont="1" applyFill="1" applyBorder="1" applyAlignment="1" applyProtection="1">
      <alignment horizontal="right" vertical="center"/>
      <protection hidden="1"/>
    </xf>
    <xf numFmtId="44" fontId="7" fillId="34" borderId="18" xfId="0" applyNumberFormat="1" applyFont="1" applyFill="1" applyBorder="1" applyAlignment="1" applyProtection="1">
      <alignment horizontal="right" vertical="center" wrapText="1"/>
      <protection hidden="1"/>
    </xf>
    <xf numFmtId="44" fontId="7" fillId="33" borderId="18" xfId="0" applyNumberFormat="1" applyFont="1" applyFill="1" applyBorder="1" applyAlignment="1" applyProtection="1">
      <alignment horizontal="right" vertical="center" wrapText="1"/>
      <protection hidden="1"/>
    </xf>
    <xf numFmtId="44" fontId="8" fillId="34" borderId="18" xfId="0" applyNumberFormat="1" applyFont="1" applyFill="1" applyBorder="1" applyAlignment="1" applyProtection="1">
      <alignment horizontal="right" vertical="center"/>
      <protection hidden="1"/>
    </xf>
    <xf numFmtId="44" fontId="7" fillId="0" borderId="18" xfId="0" applyNumberFormat="1" applyFont="1" applyFill="1" applyBorder="1" applyAlignment="1" applyProtection="1">
      <alignment horizontal="right" vertical="center"/>
      <protection hidden="1"/>
    </xf>
    <xf numFmtId="44" fontId="7" fillId="33" borderId="18" xfId="0" applyNumberFormat="1" applyFont="1" applyFill="1" applyBorder="1" applyAlignment="1">
      <alignment horizontal="right" vertical="center"/>
    </xf>
    <xf numFmtId="44" fontId="7" fillId="33" borderId="0" xfId="0" applyNumberFormat="1" applyFont="1" applyFill="1" applyAlignment="1" applyProtection="1">
      <alignment horizontal="right" vertical="center"/>
      <protection hidden="1"/>
    </xf>
    <xf numFmtId="44" fontId="6" fillId="33" borderId="11" xfId="0" applyNumberFormat="1" applyFont="1" applyFill="1" applyBorder="1" applyAlignment="1" applyProtection="1">
      <alignment horizontal="center" vertical="center" wrapText="1"/>
      <protection hidden="1"/>
    </xf>
    <xf numFmtId="44" fontId="9" fillId="34" borderId="15" xfId="0" applyNumberFormat="1" applyFont="1" applyFill="1" applyBorder="1" applyAlignment="1" applyProtection="1">
      <alignment horizontal="center" vertical="center" wrapText="1"/>
      <protection hidden="1"/>
    </xf>
    <xf numFmtId="44" fontId="12" fillId="34" borderId="22" xfId="0" applyNumberFormat="1" applyFont="1" applyFill="1" applyBorder="1" applyAlignment="1" applyProtection="1">
      <alignment horizontal="center" vertical="center" wrapText="1"/>
      <protection hidden="1"/>
    </xf>
    <xf numFmtId="44" fontId="8" fillId="0" borderId="18" xfId="0" applyNumberFormat="1" applyFont="1" applyFill="1" applyBorder="1" applyAlignment="1" applyProtection="1">
      <alignment horizontal="center" vertical="center"/>
      <protection hidden="1"/>
    </xf>
    <xf numFmtId="44" fontId="8" fillId="0" borderId="22" xfId="0" applyNumberFormat="1" applyFont="1" applyFill="1" applyBorder="1" applyAlignment="1" applyProtection="1">
      <alignment horizontal="center" vertical="center" wrapText="1"/>
      <protection hidden="1"/>
    </xf>
    <xf numFmtId="44" fontId="8" fillId="0" borderId="11" xfId="0" applyNumberFormat="1" applyFont="1" applyFill="1" applyBorder="1" applyAlignment="1" applyProtection="1">
      <alignment horizontal="center" vertical="center"/>
      <protection hidden="1"/>
    </xf>
    <xf numFmtId="44" fontId="7" fillId="34" borderId="30" xfId="0" applyNumberFormat="1" applyFont="1" applyFill="1" applyBorder="1" applyAlignment="1" applyProtection="1">
      <alignment horizontal="center" vertical="center"/>
      <protection hidden="1"/>
    </xf>
    <xf numFmtId="44" fontId="7" fillId="34" borderId="24" xfId="0" applyNumberFormat="1" applyFont="1" applyFill="1" applyBorder="1" applyAlignment="1" applyProtection="1">
      <alignment horizontal="center" vertical="center"/>
      <protection hidden="1"/>
    </xf>
    <xf numFmtId="44" fontId="7" fillId="34" borderId="18" xfId="0" applyNumberFormat="1" applyFont="1" applyFill="1" applyBorder="1" applyAlignment="1" applyProtection="1">
      <alignment horizontal="center" vertical="center"/>
      <protection hidden="1"/>
    </xf>
    <xf numFmtId="44" fontId="7" fillId="34" borderId="27" xfId="0" applyNumberFormat="1" applyFont="1" applyFill="1" applyBorder="1" applyAlignment="1" applyProtection="1">
      <alignment horizontal="center" vertical="center"/>
      <protection hidden="1"/>
    </xf>
    <xf numFmtId="44" fontId="7" fillId="34" borderId="17" xfId="0" applyNumberFormat="1" applyFont="1" applyFill="1" applyBorder="1" applyAlignment="1" applyProtection="1">
      <alignment horizontal="center" vertical="center"/>
      <protection hidden="1"/>
    </xf>
    <xf numFmtId="44" fontId="7" fillId="34" borderId="0" xfId="0" applyNumberFormat="1" applyFont="1" applyFill="1" applyBorder="1" applyAlignment="1" applyProtection="1">
      <alignment horizontal="center" vertical="center"/>
      <protection hidden="1"/>
    </xf>
    <xf numFmtId="44" fontId="7" fillId="33" borderId="15" xfId="0" applyNumberFormat="1" applyFont="1" applyFill="1" applyBorder="1" applyAlignment="1" applyProtection="1">
      <alignment horizontal="center" vertical="center"/>
      <protection hidden="1"/>
    </xf>
    <xf numFmtId="44" fontId="7" fillId="33" borderId="0" xfId="0" applyNumberFormat="1" applyFont="1" applyFill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6" fillId="33" borderId="0" xfId="42" applyFont="1" applyFill="1" applyAlignment="1" applyProtection="1">
      <alignment horizontal="center" vertical="center"/>
      <protection hidden="1"/>
    </xf>
    <xf numFmtId="0" fontId="8" fillId="34" borderId="24" xfId="0" applyNumberFormat="1" applyFont="1" applyFill="1" applyBorder="1" applyAlignment="1" applyProtection="1">
      <alignment horizontal="left" vertical="center" wrapText="1"/>
      <protection hidden="1"/>
    </xf>
    <xf numFmtId="0" fontId="13" fillId="34" borderId="24" xfId="0" applyNumberFormat="1" applyFont="1" applyFill="1" applyBorder="1" applyAlignment="1" applyProtection="1">
      <alignment horizontal="center" vertical="center" wrapText="1"/>
      <protection hidden="1"/>
    </xf>
    <xf numFmtId="184" fontId="7" fillId="33" borderId="34" xfId="0" applyNumberFormat="1" applyFont="1" applyFill="1" applyBorder="1" applyAlignment="1" applyProtection="1">
      <alignment vertical="center"/>
      <protection hidden="1"/>
    </xf>
    <xf numFmtId="0" fontId="6" fillId="35" borderId="37" xfId="0" applyNumberFormat="1" applyFont="1" applyFill="1" applyBorder="1" applyAlignment="1" applyProtection="1">
      <alignment horizontal="center" vertical="center"/>
      <protection locked="0"/>
    </xf>
    <xf numFmtId="0" fontId="8" fillId="34" borderId="24" xfId="0" applyFont="1" applyFill="1" applyBorder="1" applyAlignment="1" applyProtection="1">
      <alignment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184" fontId="7" fillId="33" borderId="0" xfId="0" applyNumberFormat="1" applyFont="1" applyFill="1" applyAlignment="1" applyProtection="1">
      <alignment vertical="center"/>
      <protection hidden="1"/>
    </xf>
    <xf numFmtId="184" fontId="7" fillId="33" borderId="30" xfId="0" applyNumberFormat="1" applyFont="1" applyFill="1" applyBorder="1" applyAlignment="1" applyProtection="1">
      <alignment vertical="center"/>
      <protection hidden="1"/>
    </xf>
    <xf numFmtId="184" fontId="7" fillId="33" borderId="36" xfId="0" applyNumberFormat="1" applyFont="1" applyFill="1" applyBorder="1" applyAlignment="1" applyProtection="1">
      <alignment vertical="center"/>
      <protection hidden="1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/>
      <protection hidden="1"/>
    </xf>
    <xf numFmtId="0" fontId="7" fillId="0" borderId="18" xfId="0" applyFont="1" applyFill="1" applyBorder="1" applyAlignment="1" applyProtection="1">
      <alignment horizontal="center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17" xfId="0" applyFont="1" applyFill="1" applyBorder="1" applyAlignment="1" applyProtection="1">
      <alignment horizontal="center"/>
      <protection hidden="1"/>
    </xf>
    <xf numFmtId="0" fontId="7" fillId="0" borderId="24" xfId="0" applyFont="1" applyFill="1" applyBorder="1" applyAlignment="1" applyProtection="1">
      <alignment horizontal="center" vertical="center"/>
      <protection hidden="1"/>
    </xf>
    <xf numFmtId="0" fontId="7" fillId="0" borderId="1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Fill="1" applyBorder="1" applyAlignment="1" applyProtection="1">
      <alignment horizontal="center"/>
      <protection hidden="1"/>
    </xf>
    <xf numFmtId="0" fontId="7" fillId="0" borderId="18" xfId="0" applyFont="1" applyFill="1" applyBorder="1" applyAlignment="1">
      <alignment horizontal="center"/>
    </xf>
    <xf numFmtId="0" fontId="7" fillId="0" borderId="15" xfId="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0" fillId="0" borderId="36" xfId="0" applyNumberFormat="1" applyFont="1" applyFill="1" applyBorder="1" applyAlignment="1" applyProtection="1">
      <alignment horizontal="center" vertical="center"/>
      <protection hidden="1"/>
    </xf>
    <xf numFmtId="184" fontId="7" fillId="0" borderId="38" xfId="0" applyNumberFormat="1" applyFont="1" applyBorder="1" applyAlignment="1" applyProtection="1">
      <alignment vertical="center"/>
      <protection hidden="1"/>
    </xf>
    <xf numFmtId="0" fontId="6" fillId="33" borderId="15" xfId="0" applyNumberFormat="1" applyFont="1" applyFill="1" applyBorder="1" applyAlignment="1" applyProtection="1">
      <alignment horizontal="center" vertical="center"/>
      <protection hidden="1"/>
    </xf>
    <xf numFmtId="41" fontId="6" fillId="33" borderId="15" xfId="0" applyNumberFormat="1" applyFont="1" applyFill="1" applyBorder="1" applyAlignment="1" applyProtection="1">
      <alignment horizontal="center" vertical="center"/>
      <protection hidden="1"/>
    </xf>
    <xf numFmtId="0" fontId="6" fillId="33" borderId="22" xfId="0" applyNumberFormat="1" applyFont="1" applyFill="1" applyBorder="1" applyAlignment="1" applyProtection="1">
      <alignment horizontal="center" vertical="center"/>
      <protection hidden="1"/>
    </xf>
    <xf numFmtId="0" fontId="6" fillId="0" borderId="22" xfId="0" applyNumberFormat="1" applyFont="1" applyFill="1" applyBorder="1" applyAlignment="1" applyProtection="1">
      <alignment horizontal="center" vertical="center"/>
      <protection hidden="1"/>
    </xf>
    <xf numFmtId="0" fontId="6" fillId="0" borderId="15" xfId="0" applyNumberFormat="1" applyFont="1" applyFill="1" applyBorder="1" applyAlignment="1" applyProtection="1">
      <alignment horizontal="center" vertical="center"/>
      <protection hidden="1"/>
    </xf>
    <xf numFmtId="0" fontId="6" fillId="36" borderId="32" xfId="0" applyNumberFormat="1" applyFont="1" applyFill="1" applyBorder="1" applyAlignment="1" applyProtection="1">
      <alignment horizontal="center" vertical="center"/>
      <protection hidden="1"/>
    </xf>
    <xf numFmtId="0" fontId="6" fillId="33" borderId="0" xfId="0" applyNumberFormat="1" applyFont="1" applyFill="1" applyAlignment="1" applyProtection="1">
      <alignment horizontal="center" vertical="center"/>
      <protection hidden="1"/>
    </xf>
    <xf numFmtId="41" fontId="6" fillId="33" borderId="0" xfId="0" applyNumberFormat="1" applyFont="1" applyFill="1" applyAlignment="1" applyProtection="1">
      <alignment horizontal="center" vertical="center"/>
      <protection hidden="1"/>
    </xf>
    <xf numFmtId="0" fontId="6" fillId="0" borderId="36" xfId="0" applyNumberFormat="1" applyFont="1" applyFill="1" applyBorder="1" applyAlignment="1" applyProtection="1">
      <alignment horizontal="center" vertical="center"/>
      <protection hidden="1"/>
    </xf>
    <xf numFmtId="0" fontId="6" fillId="0" borderId="17" xfId="0" applyNumberFormat="1" applyFont="1" applyFill="1" applyBorder="1" applyAlignment="1" applyProtection="1">
      <alignment horizontal="center" vertical="center"/>
      <protection hidden="1"/>
    </xf>
    <xf numFmtId="0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9" fillId="33" borderId="14" xfId="0" applyNumberFormat="1" applyFont="1" applyFill="1" applyBorder="1" applyAlignment="1" applyProtection="1">
      <alignment horizontal="center" vertical="center"/>
      <protection hidden="1"/>
    </xf>
    <xf numFmtId="0" fontId="9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10" fillId="35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35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39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41" xfId="0" applyNumberFormat="1" applyFont="1" applyFill="1" applyBorder="1" applyAlignment="1" applyProtection="1">
      <alignment horizontal="center" vertical="center" wrapText="1"/>
      <protection hidden="1"/>
    </xf>
    <xf numFmtId="184" fontId="9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10" fillId="36" borderId="35" xfId="0" applyNumberFormat="1" applyFont="1" applyFill="1" applyBorder="1" applyAlignment="1" applyProtection="1">
      <alignment horizontal="center" vertical="center"/>
      <protection hidden="1" locked="0"/>
    </xf>
    <xf numFmtId="0" fontId="10" fillId="36" borderId="18" xfId="0" applyNumberFormat="1" applyFont="1" applyFill="1" applyBorder="1" applyAlignment="1" applyProtection="1">
      <alignment horizontal="center" vertical="center"/>
      <protection hidden="1" locked="0"/>
    </xf>
    <xf numFmtId="0" fontId="6" fillId="36" borderId="31" xfId="0" applyNumberFormat="1" applyFont="1" applyFill="1" applyBorder="1" applyAlignment="1" applyProtection="1">
      <alignment horizontal="center" vertical="center"/>
      <protection hidden="1" locked="0"/>
    </xf>
    <xf numFmtId="0" fontId="6" fillId="36" borderId="37" xfId="0" applyNumberFormat="1" applyFont="1" applyFill="1" applyBorder="1" applyAlignment="1" applyProtection="1">
      <alignment horizontal="center" vertical="center"/>
      <protection hidden="1" locked="0"/>
    </xf>
    <xf numFmtId="0" fontId="6" fillId="36" borderId="32" xfId="0" applyNumberFormat="1" applyFont="1" applyFill="1" applyBorder="1" applyAlignment="1" applyProtection="1">
      <alignment horizontal="center" vertical="center"/>
      <protection hidden="1" locked="0"/>
    </xf>
    <xf numFmtId="0" fontId="6" fillId="36" borderId="24" xfId="0" applyNumberFormat="1" applyFont="1" applyFill="1" applyBorder="1" applyAlignment="1" applyProtection="1">
      <alignment horizontal="center" vertical="center"/>
      <protection hidden="1" locked="0"/>
    </xf>
    <xf numFmtId="0" fontId="6" fillId="36" borderId="18" xfId="0" applyNumberFormat="1" applyFont="1" applyFill="1" applyBorder="1" applyAlignment="1" applyProtection="1">
      <alignment horizontal="center" vertical="center"/>
      <protection hidden="1" locked="0"/>
    </xf>
    <xf numFmtId="0" fontId="6" fillId="36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36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6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 wrapText="1"/>
      <protection hidden="1"/>
    </xf>
    <xf numFmtId="0" fontId="0" fillId="0" borderId="45" xfId="0" applyFont="1" applyBorder="1" applyAlignment="1" applyProtection="1">
      <alignment horizontal="center" vertical="center"/>
      <protection hidden="1"/>
    </xf>
    <xf numFmtId="0" fontId="0" fillId="0" borderId="45" xfId="0" applyFont="1" applyBorder="1" applyAlignment="1" applyProtection="1">
      <alignment horizontal="center" vertical="center" wrapText="1"/>
      <protection hidden="1"/>
    </xf>
    <xf numFmtId="0" fontId="0" fillId="0" borderId="45" xfId="0" applyFont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36" xfId="0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left" vertical="center" wrapText="1"/>
    </xf>
    <xf numFmtId="0" fontId="8" fillId="0" borderId="36" xfId="0" applyNumberFormat="1" applyFont="1" applyFill="1" applyBorder="1" applyAlignment="1">
      <alignment horizontal="left" vertical="center" wrapText="1"/>
    </xf>
    <xf numFmtId="0" fontId="22" fillId="33" borderId="36" xfId="42" applyNumberFormat="1" applyFont="1" applyFill="1" applyBorder="1" applyAlignment="1">
      <alignment horizontal="center" vertical="center"/>
    </xf>
    <xf numFmtId="49" fontId="8" fillId="33" borderId="36" xfId="0" applyNumberFormat="1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/>
    </xf>
    <xf numFmtId="44" fontId="7" fillId="33" borderId="36" xfId="0" applyNumberFormat="1" applyFont="1" applyFill="1" applyBorder="1" applyAlignment="1">
      <alignment horizontal="right" vertical="center"/>
    </xf>
    <xf numFmtId="0" fontId="6" fillId="36" borderId="46" xfId="0" applyNumberFormat="1" applyFont="1" applyFill="1" applyBorder="1" applyAlignment="1" applyProtection="1">
      <alignment horizontal="center" vertical="center"/>
      <protection locked="0"/>
    </xf>
    <xf numFmtId="0" fontId="6" fillId="35" borderId="46" xfId="0" applyNumberFormat="1" applyFont="1" applyFill="1" applyBorder="1" applyAlignment="1" applyProtection="1">
      <alignment horizontal="center" vertical="center"/>
      <protection locked="0"/>
    </xf>
    <xf numFmtId="49" fontId="13" fillId="33" borderId="24" xfId="0" applyNumberFormat="1" applyFont="1" applyFill="1" applyBorder="1" applyAlignment="1" applyProtection="1">
      <alignment horizontal="center" vertical="center" wrapText="1"/>
      <protection hidden="1"/>
    </xf>
    <xf numFmtId="184" fontId="7" fillId="0" borderId="24" xfId="0" applyNumberFormat="1" applyFont="1" applyFill="1" applyBorder="1" applyAlignment="1" applyProtection="1">
      <alignment vertical="center"/>
      <protection hidden="1"/>
    </xf>
    <xf numFmtId="184" fontId="7" fillId="0" borderId="18" xfId="0" applyNumberFormat="1" applyFont="1" applyFill="1" applyBorder="1" applyAlignment="1" applyProtection="1">
      <alignment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47" xfId="0" applyFont="1" applyFill="1" applyBorder="1" applyAlignment="1" applyProtection="1">
      <alignment vertical="center"/>
      <protection hidden="1"/>
    </xf>
    <xf numFmtId="0" fontId="7" fillId="33" borderId="48" xfId="0" applyFont="1" applyFill="1" applyBorder="1" applyAlignment="1" applyProtection="1">
      <alignment vertical="center"/>
      <protection hidden="1"/>
    </xf>
    <xf numFmtId="184" fontId="7" fillId="33" borderId="42" xfId="0" applyNumberFormat="1" applyFont="1" applyFill="1" applyBorder="1" applyAlignment="1" applyProtection="1">
      <alignment vertical="center"/>
      <protection hidden="1"/>
    </xf>
    <xf numFmtId="184" fontId="7" fillId="33" borderId="49" xfId="0" applyNumberFormat="1" applyFont="1" applyFill="1" applyBorder="1" applyAlignment="1" applyProtection="1">
      <alignment vertical="center"/>
      <protection hidden="1"/>
    </xf>
    <xf numFmtId="184" fontId="7" fillId="33" borderId="50" xfId="0" applyNumberFormat="1" applyFont="1" applyFill="1" applyBorder="1" applyAlignment="1" applyProtection="1">
      <alignment vertical="center"/>
      <protection hidden="1"/>
    </xf>
    <xf numFmtId="184" fontId="7" fillId="33" borderId="25" xfId="0" applyNumberFormat="1" applyFont="1" applyFill="1" applyBorder="1" applyAlignment="1" applyProtection="1">
      <alignment vertical="center"/>
      <protection hidden="1"/>
    </xf>
    <xf numFmtId="184" fontId="9" fillId="33" borderId="50" xfId="0" applyNumberFormat="1" applyFont="1" applyFill="1" applyBorder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12" fillId="34" borderId="33" xfId="0" applyFont="1" applyFill="1" applyBorder="1" applyAlignment="1" applyProtection="1">
      <alignment horizontal="center" vertical="center" wrapText="1"/>
      <protection hidden="1"/>
    </xf>
    <xf numFmtId="0" fontId="9" fillId="33" borderId="51" xfId="0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184" fontId="7" fillId="33" borderId="52" xfId="0" applyNumberFormat="1" applyFont="1" applyFill="1" applyBorder="1" applyAlignment="1" applyProtection="1">
      <alignment vertical="center"/>
      <protection hidden="1"/>
    </xf>
    <xf numFmtId="44" fontId="9" fillId="34" borderId="22" xfId="0" applyNumberFormat="1" applyFont="1" applyFill="1" applyBorder="1" applyAlignment="1" applyProtection="1">
      <alignment horizontal="right" vertical="center" wrapText="1"/>
      <protection hidden="1"/>
    </xf>
    <xf numFmtId="44" fontId="9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34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center" vertical="center" wrapText="1"/>
      <protection hidden="1"/>
    </xf>
    <xf numFmtId="184" fontId="8" fillId="0" borderId="24" xfId="0" applyNumberFormat="1" applyFont="1" applyFill="1" applyBorder="1" applyAlignment="1" applyProtection="1">
      <alignment horizontal="center" vertical="center"/>
      <protection hidden="1"/>
    </xf>
    <xf numFmtId="44" fontId="8" fillId="0" borderId="24" xfId="0" applyNumberFormat="1" applyFont="1" applyFill="1" applyBorder="1" applyAlignment="1" applyProtection="1">
      <alignment horizontal="right" vertical="center"/>
      <protection hidden="1"/>
    </xf>
    <xf numFmtId="184" fontId="7" fillId="0" borderId="38" xfId="0" applyNumberFormat="1" applyFont="1" applyFill="1" applyBorder="1" applyAlignment="1" applyProtection="1">
      <alignment vertical="center"/>
      <protection hidden="1"/>
    </xf>
    <xf numFmtId="0" fontId="0" fillId="0" borderId="45" xfId="0" applyFont="1" applyFill="1" applyBorder="1" applyAlignment="1" applyProtection="1">
      <alignment horizontal="center" vertical="center"/>
      <protection hidden="1"/>
    </xf>
    <xf numFmtId="184" fontId="8" fillId="0" borderId="18" xfId="0" applyNumberFormat="1" applyFont="1" applyFill="1" applyBorder="1" applyAlignment="1" applyProtection="1">
      <alignment horizontal="center" vertical="center"/>
      <protection hidden="1"/>
    </xf>
    <xf numFmtId="0" fontId="10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NumberFormat="1" applyFont="1" applyFill="1" applyBorder="1" applyAlignment="1" applyProtection="1">
      <alignment horizontal="left" vertical="center" wrapText="1"/>
      <protection hidden="1"/>
    </xf>
    <xf numFmtId="49" fontId="8" fillId="0" borderId="27" xfId="0" applyNumberFormat="1" applyFont="1" applyFill="1" applyBorder="1" applyAlignment="1" applyProtection="1">
      <alignment horizontal="center" vertical="center" wrapText="1"/>
      <protection hidden="1"/>
    </xf>
    <xf numFmtId="184" fontId="7" fillId="0" borderId="34" xfId="0" applyNumberFormat="1" applyFont="1" applyFill="1" applyBorder="1" applyAlignment="1" applyProtection="1">
      <alignment vertical="center"/>
      <protection hidden="1"/>
    </xf>
    <xf numFmtId="44" fontId="7" fillId="0" borderId="27" xfId="0" applyNumberFormat="1" applyFont="1" applyFill="1" applyBorder="1" applyAlignment="1" applyProtection="1">
      <alignment horizontal="center" vertical="center"/>
      <protection hidden="1"/>
    </xf>
    <xf numFmtId="44" fontId="7" fillId="0" borderId="27" xfId="0" applyNumberFormat="1" applyFont="1" applyFill="1" applyBorder="1" applyAlignment="1" applyProtection="1">
      <alignment horizontal="right" vertical="center"/>
      <protection hidden="1"/>
    </xf>
    <xf numFmtId="184" fontId="7" fillId="0" borderId="27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/>
      <protection hidden="1"/>
    </xf>
    <xf numFmtId="0" fontId="10" fillId="0" borderId="18" xfId="0" applyFont="1" applyFill="1" applyBorder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vertical="center"/>
      <protection hidden="1"/>
    </xf>
    <xf numFmtId="0" fontId="19" fillId="0" borderId="18" xfId="42" applyNumberFormat="1" applyFont="1" applyFill="1" applyBorder="1" applyAlignment="1" applyProtection="1">
      <alignment horizontal="center" vertical="center" wrapText="1"/>
      <protection hidden="1"/>
    </xf>
    <xf numFmtId="44" fontId="7" fillId="0" borderId="18" xfId="0" applyNumberFormat="1" applyFont="1" applyFill="1" applyBorder="1" applyAlignment="1" applyProtection="1">
      <alignment horizontal="center" vertical="center"/>
      <protection hidden="1"/>
    </xf>
    <xf numFmtId="184" fontId="7" fillId="0" borderId="28" xfId="0" applyNumberFormat="1" applyFont="1" applyFill="1" applyBorder="1" applyAlignment="1" applyProtection="1">
      <alignment vertical="center"/>
      <protection hidden="1"/>
    </xf>
    <xf numFmtId="0" fontId="22" fillId="0" borderId="18" xfId="42" applyFont="1" applyFill="1" applyBorder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/>
      <protection hidden="1"/>
    </xf>
    <xf numFmtId="0" fontId="19" fillId="0" borderId="18" xfId="42" applyFont="1" applyFill="1" applyBorder="1" applyAlignment="1" applyProtection="1">
      <alignment horizontal="center" vertical="center"/>
      <protection hidden="1"/>
    </xf>
    <xf numFmtId="49" fontId="8" fillId="0" borderId="18" xfId="0" applyNumberFormat="1" applyFont="1" applyFill="1" applyBorder="1" applyAlignment="1" applyProtection="1">
      <alignment horizontal="center" vertical="center" wrapText="1"/>
      <protection hidden="1"/>
    </xf>
    <xf numFmtId="44" fontId="7" fillId="0" borderId="24" xfId="0" applyNumberFormat="1" applyFont="1" applyFill="1" applyBorder="1" applyAlignment="1" applyProtection="1">
      <alignment horizontal="right" vertical="center"/>
      <protection hidden="1"/>
    </xf>
    <xf numFmtId="0" fontId="8" fillId="0" borderId="24" xfId="0" applyFont="1" applyFill="1" applyBorder="1" applyAlignment="1" applyProtection="1">
      <alignment horizontal="left" vertical="center" wrapText="1"/>
      <protection hidden="1"/>
    </xf>
    <xf numFmtId="0" fontId="10" fillId="37" borderId="24" xfId="0" applyFont="1" applyFill="1" applyBorder="1" applyAlignment="1" applyProtection="1">
      <alignment horizontal="center" vertical="center"/>
      <protection hidden="1"/>
    </xf>
    <xf numFmtId="0" fontId="74" fillId="0" borderId="18" xfId="42" applyNumberFormat="1" applyFont="1" applyFill="1" applyBorder="1" applyAlignment="1" applyProtection="1">
      <alignment horizontal="center" vertical="center"/>
      <protection hidden="1"/>
    </xf>
    <xf numFmtId="0" fontId="74" fillId="33" borderId="18" xfId="42" applyNumberFormat="1" applyFont="1" applyFill="1" applyBorder="1" applyAlignment="1" applyProtection="1">
      <alignment horizontal="center" vertical="center"/>
      <protection hidden="1"/>
    </xf>
    <xf numFmtId="0" fontId="75" fillId="33" borderId="18" xfId="42" applyNumberFormat="1" applyFont="1" applyFill="1" applyBorder="1" applyAlignment="1" applyProtection="1">
      <alignment horizontal="center" vertical="center"/>
      <protection hidden="1"/>
    </xf>
    <xf numFmtId="0" fontId="6" fillId="37" borderId="24" xfId="0" applyFont="1" applyFill="1" applyBorder="1" applyAlignment="1" applyProtection="1">
      <alignment horizontal="center" vertical="center" wrapText="1"/>
      <protection hidden="1"/>
    </xf>
    <xf numFmtId="0" fontId="10" fillId="37" borderId="18" xfId="0" applyFont="1" applyFill="1" applyBorder="1" applyAlignment="1" applyProtection="1">
      <alignment horizontal="center" vertical="center"/>
      <protection hidden="1"/>
    </xf>
    <xf numFmtId="0" fontId="10" fillId="0" borderId="24" xfId="0" applyFont="1" applyFill="1" applyBorder="1" applyAlignment="1" applyProtection="1">
      <alignment horizontal="center" vertical="center" wrapText="1"/>
      <protection hidden="1"/>
    </xf>
    <xf numFmtId="44" fontId="8" fillId="0" borderId="18" xfId="0" applyNumberFormat="1" applyFont="1" applyFill="1" applyBorder="1" applyAlignment="1" applyProtection="1">
      <alignment horizontal="right" vertical="center"/>
      <protection hidden="1"/>
    </xf>
    <xf numFmtId="0" fontId="8" fillId="0" borderId="18" xfId="0" applyFont="1" applyFill="1" applyBorder="1" applyAlignment="1" applyProtection="1">
      <alignment horizontal="center" vertical="center" wrapText="1"/>
      <protection hidden="1"/>
    </xf>
    <xf numFmtId="0" fontId="8" fillId="37" borderId="18" xfId="0" applyFont="1" applyFill="1" applyBorder="1" applyAlignment="1" applyProtection="1">
      <alignment vertical="center"/>
      <protection hidden="1"/>
    </xf>
    <xf numFmtId="0" fontId="8" fillId="37" borderId="18" xfId="0" applyNumberFormat="1" applyFont="1" applyFill="1" applyBorder="1" applyAlignment="1" applyProtection="1">
      <alignment horizontal="left" vertical="center" wrapText="1"/>
      <protection hidden="1"/>
    </xf>
    <xf numFmtId="0" fontId="10" fillId="37" borderId="18" xfId="0" applyFont="1" applyFill="1" applyBorder="1" applyAlignment="1" applyProtection="1">
      <alignment horizontal="center"/>
      <protection hidden="1"/>
    </xf>
    <xf numFmtId="0" fontId="8" fillId="37" borderId="18" xfId="0" applyFont="1" applyFill="1" applyBorder="1" applyAlignment="1" applyProtection="1">
      <alignment/>
      <protection hidden="1"/>
    </xf>
    <xf numFmtId="0" fontId="8" fillId="37" borderId="18" xfId="0" applyFont="1" applyFill="1" applyBorder="1" applyAlignment="1" applyProtection="1">
      <alignment/>
      <protection hidden="1"/>
    </xf>
    <xf numFmtId="0" fontId="8" fillId="37" borderId="18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 horizontal="center" vertical="center" wrapText="1"/>
      <protection hidden="1"/>
    </xf>
    <xf numFmtId="0" fontId="28" fillId="0" borderId="0" xfId="0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184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 applyProtection="1">
      <alignment vertical="center"/>
      <protection hidden="1"/>
    </xf>
    <xf numFmtId="0" fontId="10" fillId="36" borderId="24" xfId="0" applyNumberFormat="1" applyFont="1" applyFill="1" applyBorder="1" applyAlignment="1" applyProtection="1">
      <alignment horizontal="center" vertical="center"/>
      <protection hidden="1" locked="0"/>
    </xf>
    <xf numFmtId="0" fontId="10" fillId="35" borderId="24" xfId="0" applyNumberFormat="1" applyFont="1" applyFill="1" applyBorder="1" applyAlignment="1" applyProtection="1">
      <alignment horizontal="center" vertical="center"/>
      <protection locked="0"/>
    </xf>
    <xf numFmtId="184" fontId="7" fillId="0" borderId="52" xfId="0" applyNumberFormat="1" applyFont="1" applyFill="1" applyBorder="1" applyAlignment="1" applyProtection="1">
      <alignment vertical="center"/>
      <protection hidden="1"/>
    </xf>
    <xf numFmtId="0" fontId="8" fillId="0" borderId="24" xfId="0" applyFont="1" applyFill="1" applyBorder="1" applyAlignment="1" applyProtection="1">
      <alignment/>
      <protection hidden="1"/>
    </xf>
    <xf numFmtId="0" fontId="22" fillId="0" borderId="24" xfId="42" applyNumberFormat="1" applyFont="1" applyFill="1" applyBorder="1" applyAlignment="1" applyProtection="1">
      <alignment horizontal="center" vertical="center"/>
      <protection hidden="1"/>
    </xf>
    <xf numFmtId="0" fontId="9" fillId="34" borderId="15" xfId="0" applyFont="1" applyFill="1" applyBorder="1" applyAlignment="1" applyProtection="1">
      <alignment vertical="center" wrapText="1"/>
      <protection hidden="1"/>
    </xf>
    <xf numFmtId="0" fontId="9" fillId="34" borderId="14" xfId="0" applyFont="1" applyFill="1" applyBorder="1" applyAlignment="1" applyProtection="1">
      <alignment vertical="center" wrapText="1"/>
      <protection hidden="1"/>
    </xf>
    <xf numFmtId="0" fontId="10" fillId="37" borderId="27" xfId="0" applyFont="1" applyFill="1" applyBorder="1" applyAlignment="1" applyProtection="1">
      <alignment horizontal="center"/>
      <protection hidden="1"/>
    </xf>
    <xf numFmtId="0" fontId="8" fillId="0" borderId="27" xfId="0" applyFont="1" applyFill="1" applyBorder="1" applyAlignment="1" applyProtection="1">
      <alignment/>
      <protection hidden="1"/>
    </xf>
    <xf numFmtId="0" fontId="22" fillId="0" borderId="27" xfId="42" applyNumberFormat="1" applyFont="1" applyFill="1" applyBorder="1" applyAlignment="1" applyProtection="1">
      <alignment horizontal="center" vertical="center"/>
      <protection hidden="1"/>
    </xf>
    <xf numFmtId="49" fontId="8" fillId="0" borderId="27" xfId="0" applyNumberFormat="1" applyFont="1" applyFill="1" applyBorder="1" applyAlignment="1" applyProtection="1">
      <alignment horizontal="center" wrapText="1"/>
      <protection hidden="1"/>
    </xf>
    <xf numFmtId="0" fontId="7" fillId="0" borderId="27" xfId="0" applyFont="1" applyFill="1" applyBorder="1" applyAlignment="1" applyProtection="1">
      <alignment horizontal="center"/>
      <protection hidden="1"/>
    </xf>
    <xf numFmtId="0" fontId="6" fillId="36" borderId="27" xfId="0" applyNumberFormat="1" applyFont="1" applyFill="1" applyBorder="1" applyAlignment="1" applyProtection="1">
      <alignment horizontal="center" vertical="center"/>
      <protection hidden="1" locked="0"/>
    </xf>
    <xf numFmtId="0" fontId="6" fillId="35" borderId="53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NumberFormat="1" applyFont="1" applyFill="1" applyBorder="1" applyAlignment="1" applyProtection="1">
      <alignment horizontal="center" vertical="center"/>
      <protection hidden="1"/>
    </xf>
    <xf numFmtId="0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76" fillId="0" borderId="18" xfId="0" applyFont="1" applyFill="1" applyBorder="1" applyAlignment="1">
      <alignment vertical="center"/>
    </xf>
    <xf numFmtId="193" fontId="76" fillId="0" borderId="18" xfId="0" applyNumberFormat="1" applyFont="1" applyFill="1" applyBorder="1" applyAlignment="1">
      <alignment vertical="center" wrapText="1"/>
    </xf>
    <xf numFmtId="0" fontId="76" fillId="0" borderId="0" xfId="0" applyFont="1" applyFill="1" applyAlignment="1">
      <alignment vertical="center"/>
    </xf>
    <xf numFmtId="49" fontId="76" fillId="37" borderId="18" xfId="0" applyNumberFormat="1" applyFont="1" applyFill="1" applyBorder="1" applyAlignment="1">
      <alignment horizontal="center" vertical="center" wrapText="1"/>
    </xf>
    <xf numFmtId="49" fontId="76" fillId="38" borderId="18" xfId="0" applyNumberFormat="1" applyFont="1" applyFill="1" applyBorder="1" applyAlignment="1">
      <alignment horizontal="center" vertical="center" wrapText="1"/>
    </xf>
    <xf numFmtId="49" fontId="77" fillId="37" borderId="18" xfId="0" applyNumberFormat="1" applyFont="1" applyFill="1" applyBorder="1" applyAlignment="1">
      <alignment horizontal="center" vertical="center" wrapText="1"/>
    </xf>
    <xf numFmtId="184" fontId="7" fillId="0" borderId="14" xfId="0" applyNumberFormat="1" applyFont="1" applyFill="1" applyBorder="1" applyAlignment="1" applyProtection="1">
      <alignment vertical="center"/>
      <protection hidden="1"/>
    </xf>
    <xf numFmtId="49" fontId="77" fillId="37" borderId="24" xfId="0" applyNumberFormat="1" applyFont="1" applyFill="1" applyBorder="1" applyAlignment="1">
      <alignment horizontal="center" vertical="center" wrapText="1"/>
    </xf>
    <xf numFmtId="0" fontId="76" fillId="0" borderId="24" xfId="0" applyFont="1" applyFill="1" applyBorder="1" applyAlignment="1">
      <alignment vertical="center"/>
    </xf>
    <xf numFmtId="49" fontId="76" fillId="37" borderId="24" xfId="0" applyNumberFormat="1" applyFont="1" applyFill="1" applyBorder="1" applyAlignment="1">
      <alignment horizontal="center" vertical="center" wrapText="1"/>
    </xf>
    <xf numFmtId="184" fontId="7" fillId="0" borderId="50" xfId="0" applyNumberFormat="1" applyFont="1" applyFill="1" applyBorder="1" applyAlignment="1" applyProtection="1">
      <alignment vertical="center"/>
      <protection hidden="1"/>
    </xf>
    <xf numFmtId="0" fontId="7" fillId="34" borderId="39" xfId="0" applyFont="1" applyFill="1" applyBorder="1" applyAlignment="1" applyProtection="1">
      <alignment horizontal="center" vertical="center"/>
      <protection hidden="1"/>
    </xf>
    <xf numFmtId="0" fontId="8" fillId="33" borderId="35" xfId="0" applyFont="1" applyFill="1" applyBorder="1" applyAlignment="1" applyProtection="1">
      <alignment vertical="center"/>
      <protection hidden="1"/>
    </xf>
    <xf numFmtId="0" fontId="7" fillId="0" borderId="35" xfId="0" applyFont="1" applyFill="1" applyBorder="1" applyAlignment="1" applyProtection="1">
      <alignment horizontal="center" vertical="center" wrapText="1"/>
      <protection hidden="1"/>
    </xf>
    <xf numFmtId="44" fontId="7" fillId="34" borderId="35" xfId="0" applyNumberFormat="1" applyFont="1" applyFill="1" applyBorder="1" applyAlignment="1" applyProtection="1">
      <alignment horizontal="right" vertical="center"/>
      <protection hidden="1"/>
    </xf>
    <xf numFmtId="44" fontId="7" fillId="34" borderId="35" xfId="0" applyNumberFormat="1" applyFont="1" applyFill="1" applyBorder="1" applyAlignment="1" applyProtection="1">
      <alignment horizontal="center" vertical="center"/>
      <protection hidden="1"/>
    </xf>
    <xf numFmtId="44" fontId="7" fillId="33" borderId="35" xfId="0" applyNumberFormat="1" applyFont="1" applyFill="1" applyBorder="1" applyAlignment="1" applyProtection="1">
      <alignment horizontal="right" vertical="center"/>
      <protection hidden="1"/>
    </xf>
    <xf numFmtId="184" fontId="7" fillId="33" borderId="35" xfId="0" applyNumberFormat="1" applyFont="1" applyFill="1" applyBorder="1" applyAlignment="1" applyProtection="1">
      <alignment vertical="center"/>
      <protection hidden="1"/>
    </xf>
    <xf numFmtId="0" fontId="6" fillId="36" borderId="35" xfId="0" applyNumberFormat="1" applyFont="1" applyFill="1" applyBorder="1" applyAlignment="1" applyProtection="1">
      <alignment horizontal="center" vertical="center"/>
      <protection hidden="1" locked="0"/>
    </xf>
    <xf numFmtId="0" fontId="6" fillId="35" borderId="35" xfId="0" applyNumberFormat="1" applyFont="1" applyFill="1" applyBorder="1" applyAlignment="1" applyProtection="1">
      <alignment horizontal="center" vertical="center"/>
      <protection locked="0"/>
    </xf>
    <xf numFmtId="184" fontId="7" fillId="33" borderId="41" xfId="0" applyNumberFormat="1" applyFont="1" applyFill="1" applyBorder="1" applyAlignment="1" applyProtection="1">
      <alignment vertical="center"/>
      <protection hidden="1"/>
    </xf>
    <xf numFmtId="0" fontId="7" fillId="34" borderId="33" xfId="0" applyFont="1" applyFill="1" applyBorder="1" applyAlignment="1" applyProtection="1">
      <alignment horizontal="center" vertical="center"/>
      <protection hidden="1"/>
    </xf>
    <xf numFmtId="0" fontId="10" fillId="37" borderId="22" xfId="0" applyFont="1" applyFill="1" applyBorder="1" applyAlignment="1" applyProtection="1">
      <alignment horizontal="center" vertical="center"/>
      <protection hidden="1"/>
    </xf>
    <xf numFmtId="0" fontId="8" fillId="33" borderId="22" xfId="0" applyFont="1" applyFill="1" applyBorder="1" applyAlignment="1" applyProtection="1">
      <alignment vertical="center"/>
      <protection hidden="1"/>
    </xf>
    <xf numFmtId="0" fontId="8" fillId="33" borderId="22" xfId="0" applyNumberFormat="1" applyFont="1" applyFill="1" applyBorder="1" applyAlignment="1" applyProtection="1">
      <alignment horizontal="left" vertical="center" wrapText="1"/>
      <protection hidden="1"/>
    </xf>
    <xf numFmtId="49" fontId="13" fillId="33" borderId="22" xfId="0" applyNumberFormat="1" applyFont="1" applyFill="1" applyBorder="1" applyAlignment="1" applyProtection="1">
      <alignment horizontal="center" vertical="center" wrapText="1"/>
      <protection hidden="1"/>
    </xf>
    <xf numFmtId="49" fontId="8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0" applyFont="1" applyFill="1" applyBorder="1" applyAlignment="1" applyProtection="1">
      <alignment horizontal="center" vertical="center"/>
      <protection hidden="1"/>
    </xf>
    <xf numFmtId="0" fontId="6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76" fillId="0" borderId="34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7" fillId="0" borderId="34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49" fontId="76" fillId="38" borderId="34" xfId="0" applyNumberFormat="1" applyFont="1" applyFill="1" applyBorder="1" applyAlignment="1">
      <alignment horizontal="center" vertical="center" wrapText="1"/>
    </xf>
    <xf numFmtId="0" fontId="76" fillId="0" borderId="34" xfId="0" applyFont="1" applyBorder="1" applyAlignment="1">
      <alignment horizontal="left" vertical="center"/>
    </xf>
    <xf numFmtId="0" fontId="76" fillId="0" borderId="18" xfId="0" applyFont="1" applyBorder="1" applyAlignment="1">
      <alignment horizontal="left" vertical="center"/>
    </xf>
    <xf numFmtId="0" fontId="76" fillId="0" borderId="24" xfId="0" applyFont="1" applyBorder="1" applyAlignment="1">
      <alignment horizontal="center" vertical="center"/>
    </xf>
    <xf numFmtId="0" fontId="76" fillId="0" borderId="24" xfId="0" applyFont="1" applyBorder="1" applyAlignment="1">
      <alignment horizontal="left" vertical="center"/>
    </xf>
    <xf numFmtId="0" fontId="77" fillId="0" borderId="24" xfId="0" applyFont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left" vertical="center"/>
    </xf>
    <xf numFmtId="0" fontId="8" fillId="34" borderId="18" xfId="0" applyFont="1" applyFill="1" applyBorder="1" applyAlignment="1" applyProtection="1">
      <alignment horizontal="left" vertical="center" wrapText="1"/>
      <protection hidden="1"/>
    </xf>
    <xf numFmtId="49" fontId="76" fillId="38" borderId="24" xfId="0" applyNumberFormat="1" applyFont="1" applyFill="1" applyBorder="1" applyAlignment="1">
      <alignment horizontal="center" vertical="center" wrapText="1"/>
    </xf>
    <xf numFmtId="49" fontId="76" fillId="0" borderId="18" xfId="0" applyNumberFormat="1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center" vertical="center"/>
    </xf>
    <xf numFmtId="44" fontId="17" fillId="34" borderId="24" xfId="0" applyNumberFormat="1" applyFont="1" applyFill="1" applyBorder="1" applyAlignment="1" applyProtection="1">
      <alignment horizontal="right" vertical="center" wrapText="1"/>
      <protection hidden="1"/>
    </xf>
    <xf numFmtId="44" fontId="17" fillId="34" borderId="24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4" xfId="0" applyFont="1" applyFill="1" applyBorder="1" applyAlignment="1" applyProtection="1">
      <alignment horizont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44" fontId="7" fillId="0" borderId="24" xfId="0" applyNumberFormat="1" applyFont="1" applyFill="1" applyBorder="1" applyAlignment="1" applyProtection="1">
      <alignment horizontal="center" vertical="center"/>
      <protection hidden="1"/>
    </xf>
    <xf numFmtId="49" fontId="8" fillId="0" borderId="18" xfId="42" applyNumberFormat="1" applyFont="1" applyFill="1" applyBorder="1" applyAlignment="1" applyProtection="1">
      <alignment horizontal="left"/>
      <protection hidden="1"/>
    </xf>
    <xf numFmtId="0" fontId="7" fillId="34" borderId="24" xfId="0" applyFont="1" applyFill="1" applyBorder="1" applyAlignment="1" applyProtection="1">
      <alignment horizontal="left" vertical="center" wrapText="1"/>
      <protection hidden="1"/>
    </xf>
    <xf numFmtId="0" fontId="7" fillId="34" borderId="18" xfId="0" applyFont="1" applyFill="1" applyBorder="1" applyAlignment="1" applyProtection="1">
      <alignment horizontal="left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8" fillId="0" borderId="27" xfId="0" applyFont="1" applyFill="1" applyBorder="1" applyAlignment="1" applyProtection="1">
      <alignment vertical="center"/>
      <protection hidden="1"/>
    </xf>
    <xf numFmtId="184" fontId="7" fillId="0" borderId="24" xfId="0" applyNumberFormat="1" applyFont="1" applyFill="1" applyBorder="1" applyAlignment="1" applyProtection="1">
      <alignment horizontal="right" vertical="center"/>
      <protection hidden="1"/>
    </xf>
    <xf numFmtId="44" fontId="7" fillId="33" borderId="24" xfId="0" applyNumberFormat="1" applyFont="1" applyFill="1" applyBorder="1" applyAlignment="1" applyProtection="1">
      <alignment vertical="center"/>
      <protection hidden="1"/>
    </xf>
    <xf numFmtId="0" fontId="7" fillId="34" borderId="26" xfId="0" applyFont="1" applyFill="1" applyBorder="1" applyAlignment="1" applyProtection="1">
      <alignment horizontal="center" vertical="center"/>
      <protection hidden="1"/>
    </xf>
    <xf numFmtId="0" fontId="8" fillId="33" borderId="27" xfId="0" applyFont="1" applyFill="1" applyBorder="1" applyAlignment="1" applyProtection="1">
      <alignment vertical="center"/>
      <protection hidden="1"/>
    </xf>
    <xf numFmtId="184" fontId="7" fillId="0" borderId="28" xfId="0" applyNumberFormat="1" applyFont="1" applyBorder="1" applyAlignment="1" applyProtection="1">
      <alignment vertical="center"/>
      <protection hidden="1"/>
    </xf>
    <xf numFmtId="44" fontId="7" fillId="0" borderId="24" xfId="0" applyNumberFormat="1" applyFont="1" applyFill="1" applyBorder="1" applyAlignment="1" applyProtection="1">
      <alignment horizontal="left" vertical="center"/>
      <protection hidden="1"/>
    </xf>
    <xf numFmtId="184" fontId="7" fillId="0" borderId="24" xfId="0" applyNumberFormat="1" applyFont="1" applyFill="1" applyBorder="1" applyAlignment="1" applyProtection="1">
      <alignment horizontal="left" vertical="center"/>
      <protection hidden="1"/>
    </xf>
    <xf numFmtId="0" fontId="6" fillId="36" borderId="32" xfId="0" applyNumberFormat="1" applyFont="1" applyFill="1" applyBorder="1" applyAlignment="1" applyProtection="1">
      <alignment horizontal="left" vertical="center"/>
      <protection hidden="1" locked="0"/>
    </xf>
    <xf numFmtId="0" fontId="0" fillId="0" borderId="45" xfId="0" applyFont="1" applyFill="1" applyBorder="1" applyAlignment="1" applyProtection="1">
      <alignment horizontal="left" vertical="center"/>
      <protection hidden="1"/>
    </xf>
    <xf numFmtId="0" fontId="0" fillId="0" borderId="18" xfId="0" applyFont="1" applyFill="1" applyBorder="1" applyAlignment="1" applyProtection="1">
      <alignment horizontal="left" vertical="center"/>
      <protection hidden="1"/>
    </xf>
    <xf numFmtId="184" fontId="7" fillId="0" borderId="38" xfId="0" applyNumberFormat="1" applyFont="1" applyFill="1" applyBorder="1" applyAlignment="1" applyProtection="1">
      <alignment horizontal="left" vertical="center"/>
      <protection hidden="1"/>
    </xf>
    <xf numFmtId="0" fontId="7" fillId="0" borderId="19" xfId="0" applyFont="1" applyFill="1" applyBorder="1" applyAlignment="1" applyProtection="1">
      <alignment horizontal="left" vertical="center"/>
      <protection hidden="1"/>
    </xf>
    <xf numFmtId="0" fontId="10" fillId="0" borderId="18" xfId="0" applyFont="1" applyFill="1" applyBorder="1" applyAlignment="1" applyProtection="1">
      <alignment horizontal="left" vertical="center"/>
      <protection hidden="1"/>
    </xf>
    <xf numFmtId="0" fontId="8" fillId="0" borderId="18" xfId="0" applyFont="1" applyFill="1" applyBorder="1" applyAlignment="1" applyProtection="1">
      <alignment horizontal="left" vertical="center"/>
      <protection hidden="1"/>
    </xf>
    <xf numFmtId="49" fontId="8" fillId="0" borderId="18" xfId="0" applyNumberFormat="1" applyFont="1" applyFill="1" applyBorder="1" applyAlignment="1" applyProtection="1">
      <alignment horizontal="left" vertical="center" wrapText="1"/>
      <protection hidden="1"/>
    </xf>
    <xf numFmtId="0" fontId="7" fillId="0" borderId="18" xfId="0" applyFont="1" applyFill="1" applyBorder="1" applyAlignment="1" applyProtection="1">
      <alignment horizontal="left" vertical="center"/>
      <protection hidden="1"/>
    </xf>
    <xf numFmtId="44" fontId="7" fillId="0" borderId="18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7" fillId="0" borderId="55" xfId="0" applyFont="1" applyFill="1" applyBorder="1" applyAlignment="1" applyProtection="1">
      <alignment horizontal="left" vertical="center"/>
      <protection hidden="1"/>
    </xf>
    <xf numFmtId="0" fontId="10" fillId="0" borderId="27" xfId="0" applyFont="1" applyFill="1" applyBorder="1" applyAlignment="1" applyProtection="1">
      <alignment horizontal="left" vertical="center"/>
      <protection hidden="1"/>
    </xf>
    <xf numFmtId="0" fontId="8" fillId="0" borderId="27" xfId="0" applyFont="1" applyFill="1" applyBorder="1" applyAlignment="1" applyProtection="1">
      <alignment horizontal="left" vertical="center"/>
      <protection hidden="1"/>
    </xf>
    <xf numFmtId="49" fontId="8" fillId="0" borderId="27" xfId="0" applyNumberFormat="1" applyFont="1" applyFill="1" applyBorder="1" applyAlignment="1" applyProtection="1">
      <alignment horizontal="left" vertical="center" wrapText="1"/>
      <protection hidden="1"/>
    </xf>
    <xf numFmtId="0" fontId="7" fillId="0" borderId="27" xfId="0" applyFont="1" applyFill="1" applyBorder="1" applyAlignment="1" applyProtection="1">
      <alignment horizontal="left" vertical="center"/>
      <protection hidden="1"/>
    </xf>
    <xf numFmtId="184" fontId="7" fillId="0" borderId="34" xfId="0" applyNumberFormat="1" applyFont="1" applyFill="1" applyBorder="1" applyAlignment="1" applyProtection="1">
      <alignment horizontal="left" vertical="center"/>
      <protection hidden="1"/>
    </xf>
    <xf numFmtId="44" fontId="7" fillId="0" borderId="27" xfId="0" applyNumberFormat="1" applyFont="1" applyFill="1" applyBorder="1" applyAlignment="1" applyProtection="1">
      <alignment horizontal="left" vertical="center"/>
      <protection hidden="1"/>
    </xf>
    <xf numFmtId="184" fontId="7" fillId="0" borderId="49" xfId="0" applyNumberFormat="1" applyFont="1" applyFill="1" applyBorder="1" applyAlignment="1" applyProtection="1">
      <alignment horizontal="left" vertical="center"/>
      <protection hidden="1"/>
    </xf>
    <xf numFmtId="0" fontId="10" fillId="0" borderId="24" xfId="0" applyFont="1" applyFill="1" applyBorder="1" applyAlignment="1" applyProtection="1">
      <alignment horizontal="left" vertical="center"/>
      <protection hidden="1"/>
    </xf>
    <xf numFmtId="0" fontId="8" fillId="0" borderId="24" xfId="0" applyFont="1" applyFill="1" applyBorder="1" applyAlignment="1" applyProtection="1">
      <alignment horizontal="left" vertical="center"/>
      <protection hidden="1"/>
    </xf>
    <xf numFmtId="49" fontId="8" fillId="0" borderId="24" xfId="0" applyNumberFormat="1" applyFont="1" applyFill="1" applyBorder="1" applyAlignment="1" applyProtection="1">
      <alignment horizontal="left" vertical="center" wrapText="1"/>
      <protection hidden="1"/>
    </xf>
    <xf numFmtId="0" fontId="7" fillId="0" borderId="24" xfId="0" applyFont="1" applyFill="1" applyBorder="1" applyAlignment="1" applyProtection="1">
      <alignment horizontal="left" vertical="center"/>
      <protection hidden="1"/>
    </xf>
    <xf numFmtId="0" fontId="7" fillId="0" borderId="21" xfId="0" applyFont="1" applyFill="1" applyBorder="1" applyAlignment="1" applyProtection="1">
      <alignment horizontal="left" vertical="center"/>
      <protection hidden="1"/>
    </xf>
    <xf numFmtId="44" fontId="7" fillId="33" borderId="18" xfId="0" applyNumberFormat="1" applyFont="1" applyFill="1" applyBorder="1" applyAlignment="1" applyProtection="1">
      <alignment vertical="center"/>
      <protection hidden="1"/>
    </xf>
    <xf numFmtId="184" fontId="7" fillId="37" borderId="18" xfId="0" applyNumberFormat="1" applyFont="1" applyFill="1" applyBorder="1" applyAlignment="1" applyProtection="1">
      <alignment vertical="center"/>
      <protection hidden="1"/>
    </xf>
    <xf numFmtId="0" fontId="9" fillId="34" borderId="14" xfId="0" applyFont="1" applyFill="1" applyBorder="1" applyAlignment="1" applyProtection="1">
      <alignment horizontal="center" vertical="center" wrapText="1"/>
      <protection hidden="1"/>
    </xf>
    <xf numFmtId="0" fontId="13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13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7" fillId="0" borderId="39" xfId="0" applyFont="1" applyFill="1" applyBorder="1" applyAlignment="1" applyProtection="1">
      <alignment horizontal="center" vertical="center"/>
      <protection hidden="1"/>
    </xf>
    <xf numFmtId="0" fontId="10" fillId="37" borderId="35" xfId="0" applyFont="1" applyFill="1" applyBorder="1" applyAlignment="1" applyProtection="1">
      <alignment horizontal="center" vertical="center"/>
      <protection hidden="1"/>
    </xf>
    <xf numFmtId="0" fontId="8" fillId="0" borderId="35" xfId="0" applyFont="1" applyFill="1" applyBorder="1" applyAlignment="1" applyProtection="1">
      <alignment vertical="center"/>
      <protection hidden="1"/>
    </xf>
    <xf numFmtId="0" fontId="8" fillId="0" borderId="35" xfId="0" applyNumberFormat="1" applyFont="1" applyFill="1" applyBorder="1" applyAlignment="1" applyProtection="1">
      <alignment horizontal="left" vertical="center" wrapText="1"/>
      <protection hidden="1"/>
    </xf>
    <xf numFmtId="0" fontId="74" fillId="0" borderId="35" xfId="42" applyNumberFormat="1" applyFont="1" applyFill="1" applyBorder="1" applyAlignment="1" applyProtection="1">
      <alignment horizontal="center" vertical="center"/>
      <protection hidden="1"/>
    </xf>
    <xf numFmtId="49" fontId="8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5" xfId="0" applyFont="1" applyFill="1" applyBorder="1" applyAlignment="1" applyProtection="1">
      <alignment horizontal="center" vertical="center"/>
      <protection hidden="1"/>
    </xf>
    <xf numFmtId="184" fontId="7" fillId="0" borderId="35" xfId="0" applyNumberFormat="1" applyFont="1" applyFill="1" applyBorder="1" applyAlignment="1" applyProtection="1">
      <alignment vertical="center"/>
      <protection hidden="1"/>
    </xf>
    <xf numFmtId="44" fontId="7" fillId="0" borderId="35" xfId="0" applyNumberFormat="1" applyFont="1" applyFill="1" applyBorder="1" applyAlignment="1" applyProtection="1">
      <alignment horizontal="right" vertical="center"/>
      <protection hidden="1"/>
    </xf>
    <xf numFmtId="0" fontId="6" fillId="35" borderId="56" xfId="0" applyNumberFormat="1" applyFont="1" applyFill="1" applyBorder="1" applyAlignment="1" applyProtection="1">
      <alignment horizontal="center" vertical="center"/>
      <protection locked="0"/>
    </xf>
    <xf numFmtId="184" fontId="7" fillId="0" borderId="41" xfId="0" applyNumberFormat="1" applyFont="1" applyFill="1" applyBorder="1" applyAlignment="1" applyProtection="1">
      <alignment vertical="center"/>
      <protection hidden="1"/>
    </xf>
    <xf numFmtId="0" fontId="10" fillId="0" borderId="34" xfId="0" applyFont="1" applyFill="1" applyBorder="1" applyAlignment="1" applyProtection="1">
      <alignment horizontal="center" vertical="center" wrapText="1"/>
      <protection hidden="1"/>
    </xf>
    <xf numFmtId="0" fontId="8" fillId="0" borderId="34" xfId="0" applyFont="1" applyFill="1" applyBorder="1" applyAlignment="1" applyProtection="1">
      <alignment horizontal="center" vertical="center" wrapText="1"/>
      <protection hidden="1"/>
    </xf>
    <xf numFmtId="44" fontId="8" fillId="0" borderId="34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22" xfId="0" applyFont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12" fillId="34" borderId="22" xfId="0" applyFont="1" applyFill="1" applyBorder="1" applyAlignment="1" applyProtection="1">
      <alignment horizontal="center" wrapText="1"/>
      <protection hidden="1"/>
    </xf>
    <xf numFmtId="0" fontId="14" fillId="0" borderId="18" xfId="0" applyFont="1" applyFill="1" applyBorder="1" applyAlignment="1" applyProtection="1">
      <alignment horizontal="center" wrapText="1"/>
      <protection hidden="1"/>
    </xf>
    <xf numFmtId="0" fontId="14" fillId="0" borderId="22" xfId="0" applyFont="1" applyFill="1" applyBorder="1" applyAlignment="1" applyProtection="1">
      <alignment horizontal="center" wrapText="1"/>
      <protection hidden="1"/>
    </xf>
    <xf numFmtId="0" fontId="14" fillId="0" borderId="24" xfId="0" applyFont="1" applyFill="1" applyBorder="1" applyAlignment="1" applyProtection="1">
      <alignment horizontal="center" wrapText="1"/>
      <protection hidden="1"/>
    </xf>
    <xf numFmtId="0" fontId="14" fillId="0" borderId="57" xfId="0" applyFont="1" applyFill="1" applyBorder="1" applyAlignment="1" applyProtection="1">
      <alignment horizontal="center" wrapText="1"/>
      <protection hidden="1"/>
    </xf>
    <xf numFmtId="0" fontId="14" fillId="0" borderId="54" xfId="0" applyFont="1" applyFill="1" applyBorder="1" applyAlignment="1" applyProtection="1">
      <alignment horizontal="center" wrapText="1"/>
      <protection hidden="1"/>
    </xf>
    <xf numFmtId="0" fontId="14" fillId="0" borderId="58" xfId="0" applyFont="1" applyFill="1" applyBorder="1" applyAlignment="1" applyProtection="1">
      <alignment horizontal="center" wrapText="1"/>
      <protection hidden="1"/>
    </xf>
    <xf numFmtId="14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59" xfId="0" applyFont="1" applyFill="1" applyBorder="1" applyAlignment="1" applyProtection="1">
      <alignment horizontal="center" vertical="center" wrapText="1"/>
      <protection hidden="1"/>
    </xf>
    <xf numFmtId="0" fontId="9" fillId="33" borderId="13" xfId="0" applyFont="1" applyFill="1" applyBorder="1" applyAlignment="1" applyProtection="1">
      <alignment horizontal="center" vertical="center"/>
      <protection hidden="1"/>
    </xf>
    <xf numFmtId="14" fontId="33" fillId="0" borderId="0" xfId="0" applyNumberFormat="1" applyFont="1" applyAlignment="1" applyProtection="1">
      <alignment/>
      <protection hidden="1"/>
    </xf>
    <xf numFmtId="0" fontId="14" fillId="0" borderId="18" xfId="0" applyFont="1" applyFill="1" applyBorder="1" applyAlignment="1" applyProtection="1">
      <alignment horizontal="center" vertical="center" wrapText="1"/>
      <protection hidden="1"/>
    </xf>
    <xf numFmtId="0" fontId="14" fillId="0" borderId="24" xfId="0" applyFont="1" applyFill="1" applyBorder="1" applyAlignment="1" applyProtection="1">
      <alignment horizontal="center" vertical="center" wrapText="1"/>
      <protection hidden="1"/>
    </xf>
    <xf numFmtId="0" fontId="14" fillId="0" borderId="54" xfId="0" applyFont="1" applyFill="1" applyBorder="1" applyAlignment="1" applyProtection="1">
      <alignment horizontal="center" vertical="center" wrapText="1"/>
      <protection hidden="1"/>
    </xf>
    <xf numFmtId="0" fontId="14" fillId="0" borderId="60" xfId="0" applyFont="1" applyFill="1" applyBorder="1" applyAlignment="1" applyProtection="1">
      <alignment horizontal="center" vertical="center" wrapText="1"/>
      <protection hidden="1"/>
    </xf>
    <xf numFmtId="0" fontId="9" fillId="34" borderId="51" xfId="0" applyFont="1" applyFill="1" applyBorder="1" applyAlignment="1" applyProtection="1">
      <alignment horizontal="left" vertical="center" wrapText="1"/>
      <protection hidden="1"/>
    </xf>
    <xf numFmtId="0" fontId="9" fillId="34" borderId="15" xfId="0" applyFont="1" applyFill="1" applyBorder="1" applyAlignment="1" applyProtection="1">
      <alignment horizontal="left" vertical="center" wrapText="1"/>
      <protection hidden="1"/>
    </xf>
    <xf numFmtId="0" fontId="8" fillId="0" borderId="24" xfId="0" applyFont="1" applyFill="1" applyBorder="1" applyAlignment="1" applyProtection="1">
      <alignment horizontal="left" vertical="center"/>
      <protection hidden="1"/>
    </xf>
    <xf numFmtId="0" fontId="9" fillId="34" borderId="47" xfId="0" applyFont="1" applyFill="1" applyBorder="1" applyAlignment="1" applyProtection="1">
      <alignment horizontal="left" vertical="center" wrapText="1"/>
      <protection hidden="1"/>
    </xf>
    <xf numFmtId="0" fontId="9" fillId="0" borderId="33" xfId="0" applyFont="1" applyFill="1" applyBorder="1" applyAlignment="1" applyProtection="1">
      <alignment horizontal="left" vertical="center" wrapText="1"/>
      <protection hidden="1"/>
    </xf>
    <xf numFmtId="0" fontId="9" fillId="0" borderId="22" xfId="0" applyFont="1" applyFill="1" applyBorder="1" applyAlignment="1" applyProtection="1">
      <alignment horizontal="left" vertical="center" wrapText="1"/>
      <protection hidden="1"/>
    </xf>
    <xf numFmtId="0" fontId="9" fillId="0" borderId="48" xfId="0" applyFont="1" applyFill="1" applyBorder="1" applyAlignment="1" applyProtection="1">
      <alignment horizontal="left" vertical="center" wrapText="1"/>
      <protection hidden="1"/>
    </xf>
    <xf numFmtId="49" fontId="26" fillId="33" borderId="22" xfId="42" applyNumberFormat="1" applyFont="1" applyFill="1" applyBorder="1" applyAlignment="1" applyProtection="1">
      <alignment horizontal="center" vertical="center" wrapText="1"/>
      <protection hidden="1"/>
    </xf>
    <xf numFmtId="0" fontId="16" fillId="0" borderId="31" xfId="0" applyFont="1" applyFill="1" applyBorder="1" applyAlignment="1" applyProtection="1">
      <alignment horizontal="left" vertical="center"/>
      <protection hidden="1"/>
    </xf>
    <xf numFmtId="0" fontId="16" fillId="0" borderId="45" xfId="0" applyFont="1" applyFill="1" applyBorder="1" applyAlignment="1" applyProtection="1">
      <alignment horizontal="left" vertical="center"/>
      <protection hidden="1"/>
    </xf>
    <xf numFmtId="0" fontId="8" fillId="0" borderId="53" xfId="0" applyFont="1" applyFill="1" applyBorder="1" applyAlignment="1" applyProtection="1">
      <alignment horizontal="left" vertical="center"/>
      <protection hidden="1"/>
    </xf>
    <xf numFmtId="0" fontId="8" fillId="0" borderId="58" xfId="0" applyFont="1" applyFill="1" applyBorder="1" applyAlignment="1" applyProtection="1">
      <alignment horizontal="left" vertical="center"/>
      <protection hidden="1"/>
    </xf>
    <xf numFmtId="0" fontId="8" fillId="0" borderId="18" xfId="0" applyFont="1" applyFill="1" applyBorder="1" applyAlignment="1" applyProtection="1">
      <alignment horizontal="left" vertical="center"/>
      <protection hidden="1"/>
    </xf>
    <xf numFmtId="0" fontId="9" fillId="34" borderId="33" xfId="0" applyFont="1" applyFill="1" applyBorder="1" applyAlignment="1" applyProtection="1">
      <alignment horizontal="left" vertical="center" wrapText="1"/>
      <protection hidden="1"/>
    </xf>
    <xf numFmtId="0" fontId="9" fillId="34" borderId="22" xfId="0" applyFont="1" applyFill="1" applyBorder="1" applyAlignment="1" applyProtection="1">
      <alignment horizontal="left" vertical="center" wrapText="1"/>
      <protection hidden="1"/>
    </xf>
    <xf numFmtId="0" fontId="8" fillId="33" borderId="26" xfId="0" applyFont="1" applyFill="1" applyBorder="1" applyAlignment="1" applyProtection="1">
      <alignment horizontal="center"/>
      <protection hidden="1"/>
    </xf>
    <xf numFmtId="0" fontId="8" fillId="33" borderId="27" xfId="0" applyFont="1" applyFill="1" applyBorder="1" applyAlignment="1" applyProtection="1">
      <alignment horizontal="center"/>
      <protection hidden="1"/>
    </xf>
    <xf numFmtId="0" fontId="8" fillId="33" borderId="51" xfId="0" applyFont="1" applyFill="1" applyBorder="1" applyAlignment="1" applyProtection="1">
      <alignment horizontal="center"/>
      <protection hidden="1"/>
    </xf>
    <xf numFmtId="0" fontId="8" fillId="33" borderId="15" xfId="0" applyFont="1" applyFill="1" applyBorder="1" applyAlignment="1" applyProtection="1">
      <alignment horizontal="center"/>
      <protection hidden="1"/>
    </xf>
    <xf numFmtId="0" fontId="8" fillId="33" borderId="44" xfId="0" applyFont="1" applyFill="1" applyBorder="1" applyAlignment="1" applyProtection="1">
      <alignment horizontal="center"/>
      <protection hidden="1"/>
    </xf>
    <xf numFmtId="0" fontId="28" fillId="0" borderId="61" xfId="0" applyNumberFormat="1" applyFont="1" applyFill="1" applyBorder="1" applyAlignment="1" applyProtection="1">
      <alignment horizontal="center" vertical="top" wrapText="1"/>
      <protection hidden="1"/>
    </xf>
    <xf numFmtId="0" fontId="28" fillId="0" borderId="62" xfId="0" applyNumberFormat="1" applyFont="1" applyFill="1" applyBorder="1" applyAlignment="1" applyProtection="1">
      <alignment horizontal="center" vertical="top" wrapText="1"/>
      <protection hidden="1"/>
    </xf>
    <xf numFmtId="0" fontId="28" fillId="0" borderId="63" xfId="0" applyNumberFormat="1" applyFont="1" applyFill="1" applyBorder="1" applyAlignment="1" applyProtection="1">
      <alignment horizontal="center" vertical="top" wrapText="1"/>
      <protection hidden="1"/>
    </xf>
    <xf numFmtId="0" fontId="28" fillId="0" borderId="33" xfId="0" applyNumberFormat="1" applyFont="1" applyFill="1" applyBorder="1" applyAlignment="1" applyProtection="1">
      <alignment horizontal="center" vertical="top" wrapText="1"/>
      <protection hidden="1"/>
    </xf>
    <xf numFmtId="0" fontId="28" fillId="0" borderId="22" xfId="0" applyNumberFormat="1" applyFont="1" applyFill="1" applyBorder="1" applyAlignment="1" applyProtection="1">
      <alignment horizontal="center" vertical="top" wrapText="1"/>
      <protection hidden="1"/>
    </xf>
    <xf numFmtId="0" fontId="28" fillId="0" borderId="48" xfId="0" applyNumberFormat="1" applyFont="1" applyFill="1" applyBorder="1" applyAlignment="1" applyProtection="1">
      <alignment horizontal="center" vertical="top" wrapText="1"/>
      <protection hidden="1"/>
    </xf>
    <xf numFmtId="0" fontId="15" fillId="33" borderId="0" xfId="0" applyFont="1" applyFill="1" applyAlignment="1" applyProtection="1">
      <alignment horizontal="left"/>
      <protection hidden="1"/>
    </xf>
    <xf numFmtId="0" fontId="15" fillId="33" borderId="0" xfId="0" applyFont="1" applyFill="1" applyBorder="1" applyAlignment="1" applyProtection="1">
      <alignment horizontal="left"/>
      <protection hidden="1"/>
    </xf>
    <xf numFmtId="0" fontId="16" fillId="0" borderId="32" xfId="0" applyFont="1" applyFill="1" applyBorder="1" applyAlignment="1" applyProtection="1">
      <alignment horizontal="left" vertical="center"/>
      <protection hidden="1"/>
    </xf>
    <xf numFmtId="0" fontId="16" fillId="0" borderId="54" xfId="0" applyFont="1" applyFill="1" applyBorder="1" applyAlignment="1" applyProtection="1">
      <alignment horizontal="left" vertical="center"/>
      <protection hidden="1"/>
    </xf>
    <xf numFmtId="0" fontId="26" fillId="33" borderId="0" xfId="42" applyFont="1" applyFill="1" applyAlignment="1" applyProtection="1">
      <alignment horizontal="center" vertical="center"/>
      <protection hidden="1"/>
    </xf>
    <xf numFmtId="0" fontId="15" fillId="33" borderId="0" xfId="0" applyFont="1" applyFill="1" applyAlignment="1" applyProtection="1">
      <alignment horizontal="left" vertical="center"/>
      <protection hidden="1"/>
    </xf>
    <xf numFmtId="0" fontId="15" fillId="33" borderId="64" xfId="0" applyFont="1" applyFill="1" applyBorder="1" applyAlignment="1" applyProtection="1">
      <alignment horizontal="left" vertical="center"/>
      <protection hidden="1"/>
    </xf>
    <xf numFmtId="0" fontId="27" fillId="0" borderId="0" xfId="42" applyFont="1" applyAlignment="1" applyProtection="1">
      <alignment horizontal="left" vertical="center"/>
      <protection hidden="1"/>
    </xf>
    <xf numFmtId="0" fontId="27" fillId="0" borderId="22" xfId="42" applyFont="1" applyBorder="1" applyAlignment="1" applyProtection="1">
      <alignment horizontal="left" vertical="center"/>
      <protection hidden="1"/>
    </xf>
    <xf numFmtId="0" fontId="12" fillId="33" borderId="0" xfId="0" applyFont="1" applyFill="1" applyAlignment="1" applyProtection="1">
      <alignment horizontal="left" vertical="center"/>
      <protection hidden="1"/>
    </xf>
    <xf numFmtId="0" fontId="12" fillId="33" borderId="0" xfId="0" applyFont="1" applyFill="1" applyBorder="1" applyAlignment="1" applyProtection="1">
      <alignment horizontal="left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38100</xdr:rowOff>
    </xdr:from>
    <xdr:to>
      <xdr:col>5</xdr:col>
      <xdr:colOff>1743075</xdr:colOff>
      <xdr:row>0</xdr:row>
      <xdr:rowOff>1362075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69818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4MhcPkMP314" TargetMode="External" /><Relationship Id="rId2" Type="http://schemas.openxmlformats.org/officeDocument/2006/relationships/hyperlink" Target="https://www.youtube.com/watch?v=SuCTfCKbrhE" TargetMode="External" /><Relationship Id="rId3" Type="http://schemas.openxmlformats.org/officeDocument/2006/relationships/hyperlink" Target="https://youtu.be/-S28z62Ps-M" TargetMode="External" /><Relationship Id="rId4" Type="http://schemas.openxmlformats.org/officeDocument/2006/relationships/hyperlink" Target="https://youtu.be/7cYBb5T1Uys" TargetMode="External" /><Relationship Id="rId5" Type="http://schemas.openxmlformats.org/officeDocument/2006/relationships/hyperlink" Target="https://youtu.be/eoj1v3fsBQk" TargetMode="External" /><Relationship Id="rId6" Type="http://schemas.openxmlformats.org/officeDocument/2006/relationships/hyperlink" Target="https://youtu.be/gMV-IfQkoQI" TargetMode="External" /><Relationship Id="rId7" Type="http://schemas.openxmlformats.org/officeDocument/2006/relationships/hyperlink" Target="https://youtu.be/PPs0DW1vmK0" TargetMode="External" /><Relationship Id="rId8" Type="http://schemas.openxmlformats.org/officeDocument/2006/relationships/hyperlink" Target="https://youtu.be/gYMykW6rn8k" TargetMode="External" /><Relationship Id="rId9" Type="http://schemas.openxmlformats.org/officeDocument/2006/relationships/hyperlink" Target="https://youtu.be/0TIaI5Gj1sM" TargetMode="External" /><Relationship Id="rId10" Type="http://schemas.openxmlformats.org/officeDocument/2006/relationships/hyperlink" Target="https://youtu.be/66ilfFZ2-tQ" TargetMode="External" /><Relationship Id="rId11" Type="http://schemas.openxmlformats.org/officeDocument/2006/relationships/hyperlink" Target="https://youtu.be/jC2zk_fhOc8" TargetMode="External" /><Relationship Id="rId12" Type="http://schemas.openxmlformats.org/officeDocument/2006/relationships/hyperlink" Target="https://youtu.be/NdIKCC4DUvE" TargetMode="External" /><Relationship Id="rId13" Type="http://schemas.openxmlformats.org/officeDocument/2006/relationships/hyperlink" Target="https://youtu.be/MF_DrMM6Jus" TargetMode="External" /><Relationship Id="rId14" Type="http://schemas.openxmlformats.org/officeDocument/2006/relationships/hyperlink" Target="https://youtu.be/DQ3rKE90u0E" TargetMode="External" /><Relationship Id="rId15" Type="http://schemas.openxmlformats.org/officeDocument/2006/relationships/hyperlink" Target="https://youtu.be/riCpp_wTusA" TargetMode="External" /><Relationship Id="rId16" Type="http://schemas.openxmlformats.org/officeDocument/2006/relationships/hyperlink" Target="https://youtu.be/xKBlslQpNJ4" TargetMode="External" /><Relationship Id="rId17" Type="http://schemas.openxmlformats.org/officeDocument/2006/relationships/hyperlink" Target="https://youtu.be/uAUKyVoh7nA" TargetMode="External" /><Relationship Id="rId18" Type="http://schemas.openxmlformats.org/officeDocument/2006/relationships/hyperlink" Target="https://youtu.be/RH1tLp8UnaY" TargetMode="External" /><Relationship Id="rId19" Type="http://schemas.openxmlformats.org/officeDocument/2006/relationships/hyperlink" Target="https://youtu.be/PRt8LtUrS_E" TargetMode="External" /><Relationship Id="rId20" Type="http://schemas.openxmlformats.org/officeDocument/2006/relationships/hyperlink" Target="https://youtu.be/RDvKWhvZxbY" TargetMode="External" /><Relationship Id="rId21" Type="http://schemas.openxmlformats.org/officeDocument/2006/relationships/hyperlink" Target="https://youtu.be/hFAwdCMWVRk" TargetMode="External" /><Relationship Id="rId22" Type="http://schemas.openxmlformats.org/officeDocument/2006/relationships/hyperlink" Target="https://youtu.be/kVdB49fac-g" TargetMode="External" /><Relationship Id="rId23" Type="http://schemas.openxmlformats.org/officeDocument/2006/relationships/hyperlink" Target="https://youtu.be/Ga9ExdUFh_g" TargetMode="External" /><Relationship Id="rId24" Type="http://schemas.openxmlformats.org/officeDocument/2006/relationships/hyperlink" Target="https://youtu.be/Trhx-Gyqorg" TargetMode="External" /><Relationship Id="rId25" Type="http://schemas.openxmlformats.org/officeDocument/2006/relationships/hyperlink" Target="https://youtu.be/vp1iuPRkEeY" TargetMode="External" /><Relationship Id="rId26" Type="http://schemas.openxmlformats.org/officeDocument/2006/relationships/hyperlink" Target="https://youtu.be/5UTnRoV7kU4" TargetMode="External" /><Relationship Id="rId27" Type="http://schemas.openxmlformats.org/officeDocument/2006/relationships/hyperlink" Target="https://youtu.be/kpNrYlVRf4k" TargetMode="External" /><Relationship Id="rId28" Type="http://schemas.openxmlformats.org/officeDocument/2006/relationships/hyperlink" Target="https://youtu.be/JuGubDBm5Gc" TargetMode="External" /><Relationship Id="rId29" Type="http://schemas.openxmlformats.org/officeDocument/2006/relationships/hyperlink" Target="https://youtu.be/_3GnqVcrjwo" TargetMode="External" /><Relationship Id="rId30" Type="http://schemas.openxmlformats.org/officeDocument/2006/relationships/hyperlink" Target="https://youtu.be/BfOOKIQahd8" TargetMode="External" /><Relationship Id="rId31" Type="http://schemas.openxmlformats.org/officeDocument/2006/relationships/hyperlink" Target="https://youtu.be/YUbGPiF9CaE" TargetMode="External" /><Relationship Id="rId32" Type="http://schemas.openxmlformats.org/officeDocument/2006/relationships/hyperlink" Target="https://youtu.be/ZJ9Cjd5T7k0" TargetMode="External" /><Relationship Id="rId33" Type="http://schemas.openxmlformats.org/officeDocument/2006/relationships/hyperlink" Target="https://youtu.be/sesPdd3A6iU" TargetMode="External" /><Relationship Id="rId34" Type="http://schemas.openxmlformats.org/officeDocument/2006/relationships/hyperlink" Target="https://youtu.be/C7fFIAcihuo" TargetMode="External" /><Relationship Id="rId35" Type="http://schemas.openxmlformats.org/officeDocument/2006/relationships/hyperlink" Target="https://youtu.be/9sgHLZTqc4c" TargetMode="External" /><Relationship Id="rId36" Type="http://schemas.openxmlformats.org/officeDocument/2006/relationships/hyperlink" Target="https://youtu.be/DFA8wDDAYx8" TargetMode="External" /><Relationship Id="rId37" Type="http://schemas.openxmlformats.org/officeDocument/2006/relationships/hyperlink" Target="https://youtu.be/ZiM18Ni9u58" TargetMode="External" /><Relationship Id="rId38" Type="http://schemas.openxmlformats.org/officeDocument/2006/relationships/hyperlink" Target="https://youtu.be/2XWDkDgvn94" TargetMode="External" /><Relationship Id="rId39" Type="http://schemas.openxmlformats.org/officeDocument/2006/relationships/hyperlink" Target="https://youtu.be/62u_sao8WIk" TargetMode="External" /><Relationship Id="rId40" Type="http://schemas.openxmlformats.org/officeDocument/2006/relationships/hyperlink" Target="https://youtu.be/iCkC-zPmLKI" TargetMode="External" /><Relationship Id="rId41" Type="http://schemas.openxmlformats.org/officeDocument/2006/relationships/hyperlink" Target="https://youtu.be/i7GNDsjfa7E" TargetMode="External" /><Relationship Id="rId42" Type="http://schemas.openxmlformats.org/officeDocument/2006/relationships/hyperlink" Target="https://youtu.be/yRAsmdi13Rk" TargetMode="External" /><Relationship Id="rId43" Type="http://schemas.openxmlformats.org/officeDocument/2006/relationships/hyperlink" Target="https://youtu.be/flm9lnuLkCw" TargetMode="External" /><Relationship Id="rId44" Type="http://schemas.openxmlformats.org/officeDocument/2006/relationships/hyperlink" Target="https://youtu.be/VINF9p8jpeA" TargetMode="External" /><Relationship Id="rId45" Type="http://schemas.openxmlformats.org/officeDocument/2006/relationships/hyperlink" Target="https://youtu.be/mJvhA0BFbgs" TargetMode="External" /><Relationship Id="rId46" Type="http://schemas.openxmlformats.org/officeDocument/2006/relationships/hyperlink" Target="https://youtu.be/Hp_CiykzcYA" TargetMode="External" /><Relationship Id="rId47" Type="http://schemas.openxmlformats.org/officeDocument/2006/relationships/hyperlink" Target="https://youtu.be/6X8IbtxifZY" TargetMode="External" /><Relationship Id="rId48" Type="http://schemas.openxmlformats.org/officeDocument/2006/relationships/hyperlink" Target="https://youtu.be/2hxB5B0lrd8" TargetMode="External" /><Relationship Id="rId49" Type="http://schemas.openxmlformats.org/officeDocument/2006/relationships/hyperlink" Target="https://youtu.be/9lA2u2xTuII" TargetMode="External" /><Relationship Id="rId50" Type="http://schemas.openxmlformats.org/officeDocument/2006/relationships/hyperlink" Target="https://youtu.be/lGoMIsojvmw" TargetMode="External" /><Relationship Id="rId51" Type="http://schemas.openxmlformats.org/officeDocument/2006/relationships/hyperlink" Target="https://youtu.be/qRR7n3EVhx0" TargetMode="External" /><Relationship Id="rId52" Type="http://schemas.openxmlformats.org/officeDocument/2006/relationships/hyperlink" Target="https://youtu.be/bclbJb9wREY" TargetMode="External" /><Relationship Id="rId53" Type="http://schemas.openxmlformats.org/officeDocument/2006/relationships/hyperlink" Target="https://youtu.be/E9sfnQvcYWs" TargetMode="External" /><Relationship Id="rId54" Type="http://schemas.openxmlformats.org/officeDocument/2006/relationships/hyperlink" Target="https://youtu.be/f3Xi5D1cxHY" TargetMode="External" /><Relationship Id="rId55" Type="http://schemas.openxmlformats.org/officeDocument/2006/relationships/hyperlink" Target="https://youtu.be/H76TfwIMLDg" TargetMode="External" /><Relationship Id="rId56" Type="http://schemas.openxmlformats.org/officeDocument/2006/relationships/hyperlink" Target="https://youtu.be/megop5RznUI" TargetMode="External" /><Relationship Id="rId57" Type="http://schemas.openxmlformats.org/officeDocument/2006/relationships/hyperlink" Target="https://www.youtube.com/watch?v=B3V-KQXaK7I" TargetMode="External" /><Relationship Id="rId58" Type="http://schemas.openxmlformats.org/officeDocument/2006/relationships/hyperlink" Target="https://youtu.be/dwuesrrUvdg" TargetMode="External" /><Relationship Id="rId59" Type="http://schemas.openxmlformats.org/officeDocument/2006/relationships/hyperlink" Target="https://youtu.be/xyEUV57bETw" TargetMode="External" /><Relationship Id="rId60" Type="http://schemas.openxmlformats.org/officeDocument/2006/relationships/hyperlink" Target="https://youtu.be/R8G6ZKZn4ww" TargetMode="External" /><Relationship Id="rId61" Type="http://schemas.openxmlformats.org/officeDocument/2006/relationships/hyperlink" Target="https://youtu.be/e55zmZe_Oa4" TargetMode="External" /><Relationship Id="rId62" Type="http://schemas.openxmlformats.org/officeDocument/2006/relationships/hyperlink" Target="https://youtu.be/VmcoiS2cdlE" TargetMode="External" /><Relationship Id="rId63" Type="http://schemas.openxmlformats.org/officeDocument/2006/relationships/hyperlink" Target="https://youtu.be/UqaIxtJS3e8" TargetMode="External" /><Relationship Id="rId64" Type="http://schemas.openxmlformats.org/officeDocument/2006/relationships/hyperlink" Target="https://youtu.be/_D3xYibxKJk" TargetMode="External" /><Relationship Id="rId65" Type="http://schemas.openxmlformats.org/officeDocument/2006/relationships/hyperlink" Target="https://youtu.be/ETmZw-7fdew" TargetMode="External" /><Relationship Id="rId66" Type="http://schemas.openxmlformats.org/officeDocument/2006/relationships/hyperlink" Target="https://youtu.be/SpFwfi7hXHA" TargetMode="External" /><Relationship Id="rId67" Type="http://schemas.openxmlformats.org/officeDocument/2006/relationships/hyperlink" Target="https://youtu.be/ne18Yb0-lrE" TargetMode="External" /><Relationship Id="rId68" Type="http://schemas.openxmlformats.org/officeDocument/2006/relationships/hyperlink" Target="https://youtu.be/DbtvWr1U0xg" TargetMode="External" /><Relationship Id="rId69" Type="http://schemas.openxmlformats.org/officeDocument/2006/relationships/hyperlink" Target="https://youtu.be/MjIlG735M5E" TargetMode="External" /><Relationship Id="rId70" Type="http://schemas.openxmlformats.org/officeDocument/2006/relationships/hyperlink" Target="https://youtu.be/-zwaDGH6H7U" TargetMode="External" /><Relationship Id="rId71" Type="http://schemas.openxmlformats.org/officeDocument/2006/relationships/hyperlink" Target="https://youtu.be/G-75DWptGTM" TargetMode="External" /><Relationship Id="rId72" Type="http://schemas.openxmlformats.org/officeDocument/2006/relationships/hyperlink" Target="https://youtu.be/mCEZVVUAgsQ" TargetMode="External" /><Relationship Id="rId73" Type="http://schemas.openxmlformats.org/officeDocument/2006/relationships/hyperlink" Target="https://youtu.be/z2LZCzxW2fU" TargetMode="External" /><Relationship Id="rId74" Type="http://schemas.openxmlformats.org/officeDocument/2006/relationships/hyperlink" Target="https://youtu.be/HG3-tiiwkzk" TargetMode="External" /><Relationship Id="rId75" Type="http://schemas.openxmlformats.org/officeDocument/2006/relationships/hyperlink" Target="https://youtu.be/89lppLgUhfg" TargetMode="External" /><Relationship Id="rId76" Type="http://schemas.openxmlformats.org/officeDocument/2006/relationships/hyperlink" Target="https://youtu.be/PrOaKeVE2d0" TargetMode="External" /><Relationship Id="rId77" Type="http://schemas.openxmlformats.org/officeDocument/2006/relationships/hyperlink" Target="https://youtu.be/uPEAn0qRwU4" TargetMode="External" /><Relationship Id="rId78" Type="http://schemas.openxmlformats.org/officeDocument/2006/relationships/hyperlink" Target="https://youtu.be/KZ08MKNMA6Q" TargetMode="External" /><Relationship Id="rId79" Type="http://schemas.openxmlformats.org/officeDocument/2006/relationships/hyperlink" Target="https://youtu.be/p03fafxVGEU" TargetMode="External" /><Relationship Id="rId80" Type="http://schemas.openxmlformats.org/officeDocument/2006/relationships/hyperlink" Target="https://youtu.be/wWGWtzcX-0s" TargetMode="External" /><Relationship Id="rId81" Type="http://schemas.openxmlformats.org/officeDocument/2006/relationships/hyperlink" Target="https://youtu.be/pVEPAy4Clao" TargetMode="External" /><Relationship Id="rId82" Type="http://schemas.openxmlformats.org/officeDocument/2006/relationships/hyperlink" Target="https://youtu.be/Y1uWRZs_QZI" TargetMode="External" /><Relationship Id="rId83" Type="http://schemas.openxmlformats.org/officeDocument/2006/relationships/hyperlink" Target="https://youtu.be/33Z1KBgSqhI" TargetMode="External" /><Relationship Id="rId84" Type="http://schemas.openxmlformats.org/officeDocument/2006/relationships/hyperlink" Target="https://youtu.be/wI1OKszYDBc" TargetMode="External" /><Relationship Id="rId85" Type="http://schemas.openxmlformats.org/officeDocument/2006/relationships/hyperlink" Target="https://youtu.be/oLk1uSJ0dtM" TargetMode="External" /><Relationship Id="rId86" Type="http://schemas.openxmlformats.org/officeDocument/2006/relationships/hyperlink" Target="https://youtu.be/RPHueX8z8VA" TargetMode="External" /><Relationship Id="rId87" Type="http://schemas.openxmlformats.org/officeDocument/2006/relationships/hyperlink" Target="https://youtu.be/MO9QdMCduFE" TargetMode="External" /><Relationship Id="rId88" Type="http://schemas.openxmlformats.org/officeDocument/2006/relationships/hyperlink" Target="https://youtu.be/BnVlMjY41ZQ" TargetMode="External" /><Relationship Id="rId89" Type="http://schemas.openxmlformats.org/officeDocument/2006/relationships/hyperlink" Target="https://youtu.be/1JSPa1Zv20k" TargetMode="External" /><Relationship Id="rId90" Type="http://schemas.openxmlformats.org/officeDocument/2006/relationships/hyperlink" Target="https://youtu.be/oGmnwpqA6QY" TargetMode="External" /><Relationship Id="rId91" Type="http://schemas.openxmlformats.org/officeDocument/2006/relationships/hyperlink" Target="https://youtu.be/e8lOFCINPSA" TargetMode="External" /><Relationship Id="rId92" Type="http://schemas.openxmlformats.org/officeDocument/2006/relationships/hyperlink" Target="https://youtu.be/fqVKOtGaz9U" TargetMode="External" /><Relationship Id="rId93" Type="http://schemas.openxmlformats.org/officeDocument/2006/relationships/hyperlink" Target="https://youtu.be/gYMykW6rn8k" TargetMode="External" /><Relationship Id="rId94" Type="http://schemas.openxmlformats.org/officeDocument/2006/relationships/hyperlink" Target="https://youtu.be/SAAwsfO9NTo" TargetMode="External" /><Relationship Id="rId95" Type="http://schemas.openxmlformats.org/officeDocument/2006/relationships/hyperlink" Target="https://youtu.be/sb9s70quCj8" TargetMode="External" /><Relationship Id="rId96" Type="http://schemas.openxmlformats.org/officeDocument/2006/relationships/hyperlink" Target="http://www.rusogni.ru/" TargetMode="External" /><Relationship Id="rId97" Type="http://schemas.openxmlformats.org/officeDocument/2006/relationships/hyperlink" Target="https://youtu.be/IVvU-oNjhN8" TargetMode="External" /><Relationship Id="rId98" Type="http://schemas.openxmlformats.org/officeDocument/2006/relationships/hyperlink" Target="https://youtu.be/gQkTonmA2xM" TargetMode="External" /><Relationship Id="rId99" Type="http://schemas.openxmlformats.org/officeDocument/2006/relationships/hyperlink" Target="https://youtu.be/MMR0k_vuedo" TargetMode="External" /><Relationship Id="rId100" Type="http://schemas.openxmlformats.org/officeDocument/2006/relationships/hyperlink" Target="https://youtu.be/YlITk4uK1-E" TargetMode="External" /><Relationship Id="rId101" Type="http://schemas.openxmlformats.org/officeDocument/2006/relationships/hyperlink" Target="https://youtu.be/u9X3uvyfJsg" TargetMode="External" /><Relationship Id="rId102" Type="http://schemas.openxmlformats.org/officeDocument/2006/relationships/hyperlink" Target="https://youtu.be/kJUJsHojM0w" TargetMode="External" /><Relationship Id="rId103" Type="http://schemas.openxmlformats.org/officeDocument/2006/relationships/hyperlink" Target="https://youtu.be/oGmnwpqA6QY" TargetMode="External" /><Relationship Id="rId104" Type="http://schemas.openxmlformats.org/officeDocument/2006/relationships/drawing" Target="../drawings/drawing1.xml" /><Relationship Id="rId10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  <pageSetUpPr fitToPage="1"/>
  </sheetPr>
  <dimension ref="A1:AA206"/>
  <sheetViews>
    <sheetView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Q37" sqref="Q37"/>
    </sheetView>
  </sheetViews>
  <sheetFormatPr defaultColWidth="11.375" defaultRowHeight="12.75"/>
  <cols>
    <col min="1" max="1" width="1.25" style="1" customWidth="1"/>
    <col min="2" max="2" width="8.00390625" style="295" customWidth="1"/>
    <col min="3" max="3" width="11.125" style="100" customWidth="1"/>
    <col min="4" max="4" width="14.375" style="101" customWidth="1"/>
    <col min="5" max="5" width="37.00390625" style="99" customWidth="1"/>
    <col min="6" max="6" width="32.875" style="99" customWidth="1"/>
    <col min="7" max="7" width="15.25390625" style="102" customWidth="1"/>
    <col min="8" max="8" width="9.75390625" style="103" customWidth="1"/>
    <col min="9" max="9" width="8.00390625" style="103" customWidth="1"/>
    <col min="10" max="10" width="6.75390625" style="226" customWidth="1"/>
    <col min="11" max="11" width="17.75390625" style="184" hidden="1" customWidth="1"/>
    <col min="12" max="12" width="17.75390625" style="198" hidden="1" customWidth="1"/>
    <col min="13" max="13" width="17.75390625" style="184" hidden="1" customWidth="1"/>
    <col min="14" max="14" width="15.375" style="207" customWidth="1"/>
    <col min="15" max="15" width="16.75390625" style="207" customWidth="1"/>
    <col min="16" max="16" width="17.75390625" style="207" customWidth="1"/>
    <col min="17" max="17" width="11.00390625" style="235" customWidth="1"/>
    <col min="18" max="18" width="11.00390625" style="236" customWidth="1"/>
    <col min="19" max="19" width="18.25390625" style="292" customWidth="1"/>
    <col min="20" max="20" width="8.375" style="18" hidden="1" customWidth="1"/>
    <col min="21" max="21" width="8.25390625" style="18" hidden="1" customWidth="1"/>
    <col min="22" max="22" width="8.75390625" style="18" hidden="1" customWidth="1"/>
    <col min="23" max="23" width="8.00390625" style="18" hidden="1" customWidth="1"/>
    <col min="24" max="24" width="0" style="3" hidden="1" customWidth="1"/>
    <col min="25" max="26" width="11.375" style="3" customWidth="1"/>
    <col min="27" max="27" width="5.875" style="3" customWidth="1"/>
    <col min="28" max="16384" width="11.375" style="3" customWidth="1"/>
  </cols>
  <sheetData>
    <row r="1" spans="2:27" ht="115.5" customHeight="1">
      <c r="B1" s="513" t="s">
        <v>454</v>
      </c>
      <c r="C1" s="513"/>
      <c r="D1" s="513"/>
      <c r="E1" s="513"/>
      <c r="F1" s="514"/>
      <c r="G1" s="507" t="s">
        <v>395</v>
      </c>
      <c r="H1" s="508"/>
      <c r="I1" s="508"/>
      <c r="J1" s="509"/>
      <c r="K1" s="199"/>
      <c r="L1" s="199"/>
      <c r="M1" s="284"/>
      <c r="N1" s="479"/>
      <c r="O1" s="199"/>
      <c r="P1" s="248" t="s">
        <v>393</v>
      </c>
      <c r="Q1" s="148">
        <f>SUM(W10:W206)</f>
        <v>0</v>
      </c>
      <c r="R1" s="243" t="s">
        <v>319</v>
      </c>
      <c r="S1" s="250">
        <f>SUM(U10:U205)</f>
        <v>0</v>
      </c>
      <c r="T1" s="2"/>
      <c r="U1" s="2"/>
      <c r="V1" s="2"/>
      <c r="W1" s="2"/>
      <c r="AA1" s="482"/>
    </row>
    <row r="2" spans="2:23" s="346" customFormat="1" ht="34.5" customHeight="1" thickBot="1">
      <c r="B2" s="518" t="s">
        <v>432</v>
      </c>
      <c r="C2" s="518"/>
      <c r="D2" s="518"/>
      <c r="E2" s="518"/>
      <c r="F2" s="519"/>
      <c r="G2" s="510"/>
      <c r="H2" s="511"/>
      <c r="I2" s="511"/>
      <c r="J2" s="512"/>
      <c r="K2" s="199"/>
      <c r="L2" s="199"/>
      <c r="M2" s="284"/>
      <c r="N2" s="199"/>
      <c r="O2" s="199"/>
      <c r="P2" s="249" t="s">
        <v>394</v>
      </c>
      <c r="Q2" s="149">
        <f>SUM(R10:R205)</f>
        <v>0</v>
      </c>
      <c r="R2" s="244" t="s">
        <v>320</v>
      </c>
      <c r="S2" s="251">
        <f>SUM(S10:S205)</f>
        <v>0</v>
      </c>
      <c r="T2" s="2"/>
      <c r="U2" s="2"/>
      <c r="V2" s="2"/>
      <c r="W2" s="2"/>
    </row>
    <row r="3" spans="2:23" s="4" customFormat="1" ht="15" customHeight="1" thickBot="1">
      <c r="B3" s="522" t="s">
        <v>373</v>
      </c>
      <c r="C3" s="522"/>
      <c r="D3" s="522"/>
      <c r="E3" s="522"/>
      <c r="F3" s="523"/>
      <c r="G3" s="469"/>
      <c r="H3" s="342"/>
      <c r="I3" s="342"/>
      <c r="J3" s="342"/>
      <c r="K3" s="199"/>
      <c r="L3" s="199"/>
      <c r="M3" s="284"/>
      <c r="N3" s="199"/>
      <c r="O3" s="199"/>
      <c r="P3" s="343"/>
      <c r="Q3" s="344"/>
      <c r="R3" s="343"/>
      <c r="S3" s="345"/>
      <c r="T3" s="2"/>
      <c r="U3" s="2"/>
      <c r="V3" s="2"/>
      <c r="W3" s="2"/>
    </row>
    <row r="4" spans="2:23" s="4" customFormat="1" ht="18" customHeight="1" thickBot="1">
      <c r="B4" s="520" t="s">
        <v>392</v>
      </c>
      <c r="C4" s="520"/>
      <c r="D4" s="520"/>
      <c r="E4" s="104"/>
      <c r="F4" s="104"/>
      <c r="G4" s="517"/>
      <c r="H4" s="517"/>
      <c r="I4" s="517"/>
      <c r="J4" s="517"/>
      <c r="K4" s="517"/>
      <c r="L4" s="517"/>
      <c r="M4" s="517"/>
      <c r="N4" s="200"/>
      <c r="O4" s="207"/>
      <c r="P4" s="207"/>
      <c r="Q4" s="235"/>
      <c r="R4" s="236"/>
      <c r="S4" s="481" t="s">
        <v>585</v>
      </c>
      <c r="T4" s="2"/>
      <c r="U4" s="2"/>
      <c r="V4" s="2"/>
      <c r="W4" s="2"/>
    </row>
    <row r="5" spans="2:23" s="4" customFormat="1" ht="26.25" customHeight="1" thickBot="1">
      <c r="B5" s="521" t="s">
        <v>309</v>
      </c>
      <c r="C5" s="521"/>
      <c r="D5" s="521"/>
      <c r="E5" s="105"/>
      <c r="F5" s="105"/>
      <c r="G5" s="494"/>
      <c r="H5" s="494"/>
      <c r="I5" s="494"/>
      <c r="J5" s="494"/>
      <c r="K5" s="494"/>
      <c r="L5" s="494"/>
      <c r="M5" s="494"/>
      <c r="N5" s="155"/>
      <c r="O5" s="207"/>
      <c r="P5" s="207"/>
      <c r="Q5" s="235"/>
      <c r="R5" s="236"/>
      <c r="S5" s="108">
        <v>0</v>
      </c>
      <c r="T5" s="2"/>
      <c r="U5" s="2"/>
      <c r="V5" s="2"/>
      <c r="W5" s="2"/>
    </row>
    <row r="6" spans="1:23" s="15" customFormat="1" ht="51.75" customHeight="1" thickBot="1">
      <c r="A6" s="5"/>
      <c r="B6" s="6" t="s">
        <v>0</v>
      </c>
      <c r="C6" s="480" t="s">
        <v>275</v>
      </c>
      <c r="D6" s="7" t="s">
        <v>215</v>
      </c>
      <c r="E6" s="8" t="s">
        <v>1</v>
      </c>
      <c r="F6" s="8" t="s">
        <v>276</v>
      </c>
      <c r="G6" s="9" t="s">
        <v>219</v>
      </c>
      <c r="H6" s="10" t="s">
        <v>218</v>
      </c>
      <c r="I6" s="10" t="s">
        <v>376</v>
      </c>
      <c r="J6" s="7" t="s">
        <v>2</v>
      </c>
      <c r="K6" s="185" t="s">
        <v>374</v>
      </c>
      <c r="L6" s="185" t="s">
        <v>379</v>
      </c>
      <c r="M6" s="185" t="s">
        <v>375</v>
      </c>
      <c r="N6" s="11" t="s">
        <v>435</v>
      </c>
      <c r="O6" s="11" t="s">
        <v>436</v>
      </c>
      <c r="P6" s="11" t="s">
        <v>437</v>
      </c>
      <c r="Q6" s="150" t="s">
        <v>380</v>
      </c>
      <c r="R6" s="12" t="s">
        <v>216</v>
      </c>
      <c r="S6" s="13" t="s">
        <v>217</v>
      </c>
      <c r="T6" s="267" t="s">
        <v>293</v>
      </c>
      <c r="U6" s="14" t="s">
        <v>294</v>
      </c>
      <c r="V6" s="262" t="s">
        <v>295</v>
      </c>
      <c r="W6" s="454" t="s">
        <v>296</v>
      </c>
    </row>
    <row r="7" spans="1:23" s="15" customFormat="1" ht="14.25" customHeight="1" thickBot="1">
      <c r="A7" s="5"/>
      <c r="B7" s="487"/>
      <c r="C7" s="488"/>
      <c r="D7" s="488"/>
      <c r="E7" s="488"/>
      <c r="F7" s="488"/>
      <c r="G7" s="488"/>
      <c r="H7" s="488"/>
      <c r="I7" s="488"/>
      <c r="J7" s="488"/>
      <c r="K7" s="156"/>
      <c r="L7" s="186"/>
      <c r="M7" s="157"/>
      <c r="N7" s="16"/>
      <c r="O7" s="16"/>
      <c r="P7" s="17"/>
      <c r="Q7" s="229"/>
      <c r="R7" s="230"/>
      <c r="S7" s="285"/>
      <c r="T7" s="18"/>
      <c r="U7" s="18"/>
      <c r="V7" s="18"/>
      <c r="W7" s="18"/>
    </row>
    <row r="8" spans="1:23" ht="20.25" customHeight="1" thickBot="1">
      <c r="A8" s="31"/>
      <c r="B8" s="293"/>
      <c r="C8" s="472"/>
      <c r="D8" s="41"/>
      <c r="E8" s="41"/>
      <c r="F8" s="41"/>
      <c r="G8" s="42"/>
      <c r="H8" s="41"/>
      <c r="I8" s="41"/>
      <c r="J8" s="212"/>
      <c r="K8" s="158"/>
      <c r="L8" s="187"/>
      <c r="M8" s="159"/>
      <c r="N8" s="43"/>
      <c r="O8" s="43"/>
      <c r="P8" s="44"/>
      <c r="Q8" s="231"/>
      <c r="R8" s="147"/>
      <c r="S8" s="286"/>
      <c r="T8" s="268"/>
      <c r="U8" s="263"/>
      <c r="V8" s="263"/>
      <c r="W8" s="263"/>
    </row>
    <row r="9" spans="1:23" ht="16.5" customHeight="1" thickBot="1">
      <c r="A9" s="31"/>
      <c r="B9" s="487" t="s">
        <v>580</v>
      </c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90"/>
      <c r="T9" s="268"/>
      <c r="U9" s="263"/>
      <c r="V9" s="263"/>
      <c r="W9" s="263"/>
    </row>
    <row r="10" spans="1:23" ht="35.25" customHeight="1">
      <c r="A10" s="31"/>
      <c r="B10" s="140">
        <v>1</v>
      </c>
      <c r="C10" s="410" t="s">
        <v>548</v>
      </c>
      <c r="D10" s="466" t="s">
        <v>433</v>
      </c>
      <c r="E10" s="497" t="s">
        <v>434</v>
      </c>
      <c r="F10" s="498"/>
      <c r="G10" s="299" t="s">
        <v>318</v>
      </c>
      <c r="H10" s="143" t="s">
        <v>317</v>
      </c>
      <c r="I10" s="144">
        <v>1200</v>
      </c>
      <c r="J10" s="467" t="s">
        <v>3</v>
      </c>
      <c r="K10" s="164">
        <v>3.1</v>
      </c>
      <c r="L10" s="468">
        <v>18.6</v>
      </c>
      <c r="M10" s="165">
        <v>3720</v>
      </c>
      <c r="N10" s="164">
        <v>3.1</v>
      </c>
      <c r="O10" s="468">
        <v>18.6</v>
      </c>
      <c r="P10" s="165">
        <v>3720</v>
      </c>
      <c r="Q10" s="347"/>
      <c r="R10" s="348"/>
      <c r="S10" s="422">
        <f>MAX(Q10*O10,R10*P10)</f>
        <v>0</v>
      </c>
      <c r="T10" s="268">
        <v>0.01</v>
      </c>
      <c r="U10" s="263">
        <f>T10*R10</f>
        <v>0</v>
      </c>
      <c r="V10" s="263">
        <v>5</v>
      </c>
      <c r="W10" s="263">
        <f aca="true" t="shared" si="0" ref="W10:W78">V10*R10</f>
        <v>0</v>
      </c>
    </row>
    <row r="11" spans="1:23" ht="36.75" customHeight="1">
      <c r="A11" s="31"/>
      <c r="B11" s="127">
        <v>2</v>
      </c>
      <c r="C11" s="410" t="s">
        <v>548</v>
      </c>
      <c r="D11" s="128" t="s">
        <v>311</v>
      </c>
      <c r="E11" s="495" t="s">
        <v>314</v>
      </c>
      <c r="F11" s="496"/>
      <c r="G11" s="129" t="s">
        <v>318</v>
      </c>
      <c r="H11" s="132" t="s">
        <v>316</v>
      </c>
      <c r="I11" s="131">
        <v>150</v>
      </c>
      <c r="J11" s="334" t="s">
        <v>3</v>
      </c>
      <c r="K11" s="160">
        <v>32.64</v>
      </c>
      <c r="L11" s="188">
        <v>97.92</v>
      </c>
      <c r="M11" s="161">
        <v>4896</v>
      </c>
      <c r="N11" s="160">
        <v>32.64</v>
      </c>
      <c r="O11" s="188">
        <v>97.92</v>
      </c>
      <c r="P11" s="161">
        <v>4896</v>
      </c>
      <c r="Q11" s="253"/>
      <c r="R11" s="245"/>
      <c r="S11" s="228">
        <f>MAX(Q11*O11,R11*P11)</f>
        <v>0</v>
      </c>
      <c r="T11" s="268">
        <v>0.009</v>
      </c>
      <c r="U11" s="263">
        <f aca="true" t="shared" si="1" ref="U11:U78">T11*R11</f>
        <v>0</v>
      </c>
      <c r="V11" s="263">
        <v>8</v>
      </c>
      <c r="W11" s="263">
        <f t="shared" si="0"/>
        <v>0</v>
      </c>
    </row>
    <row r="12" spans="1:23" ht="32.25" customHeight="1">
      <c r="A12" s="31"/>
      <c r="B12" s="127">
        <v>3</v>
      </c>
      <c r="C12" s="473" t="s">
        <v>371</v>
      </c>
      <c r="D12" s="128" t="s">
        <v>312</v>
      </c>
      <c r="E12" s="495" t="s">
        <v>313</v>
      </c>
      <c r="F12" s="496"/>
      <c r="G12" s="129" t="s">
        <v>318</v>
      </c>
      <c r="H12" s="132" t="s">
        <v>315</v>
      </c>
      <c r="I12" s="131">
        <v>60</v>
      </c>
      <c r="J12" s="213" t="s">
        <v>3</v>
      </c>
      <c r="K12" s="160">
        <v>47.1</v>
      </c>
      <c r="L12" s="188">
        <v>141.3</v>
      </c>
      <c r="M12" s="161">
        <v>2826</v>
      </c>
      <c r="N12" s="160">
        <v>47.1</v>
      </c>
      <c r="O12" s="188">
        <v>141.3</v>
      </c>
      <c r="P12" s="161">
        <v>2826</v>
      </c>
      <c r="Q12" s="253"/>
      <c r="R12" s="245"/>
      <c r="S12" s="228">
        <f>MAX(Q12*O12,R12*P12)</f>
        <v>0</v>
      </c>
      <c r="T12" s="268">
        <v>0.009</v>
      </c>
      <c r="U12" s="263">
        <f t="shared" si="1"/>
        <v>0</v>
      </c>
      <c r="V12" s="263">
        <v>7</v>
      </c>
      <c r="W12" s="263">
        <f t="shared" si="0"/>
        <v>0</v>
      </c>
    </row>
    <row r="13" spans="1:23" ht="15.75" customHeight="1" thickBot="1">
      <c r="A13" s="31"/>
      <c r="B13" s="133"/>
      <c r="C13" s="474"/>
      <c r="D13" s="134"/>
      <c r="E13" s="46"/>
      <c r="F13" s="46"/>
      <c r="G13" s="135"/>
      <c r="H13" s="136"/>
      <c r="I13" s="137"/>
      <c r="J13" s="137"/>
      <c r="K13" s="162"/>
      <c r="L13" s="189"/>
      <c r="M13" s="163"/>
      <c r="N13" s="138"/>
      <c r="O13" s="139"/>
      <c r="P13" s="138"/>
      <c r="Q13" s="227"/>
      <c r="R13" s="246"/>
      <c r="S13" s="47"/>
      <c r="T13" s="268"/>
      <c r="U13" s="263"/>
      <c r="V13" s="263"/>
      <c r="W13" s="263"/>
    </row>
    <row r="14" spans="1:23" ht="22.5" customHeight="1" thickBot="1">
      <c r="A14" s="31"/>
      <c r="B14" s="491" t="s">
        <v>581</v>
      </c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3"/>
      <c r="T14" s="268"/>
      <c r="U14" s="263"/>
      <c r="V14" s="263"/>
      <c r="W14" s="263"/>
    </row>
    <row r="15" spans="1:23" ht="25.5" customHeight="1">
      <c r="A15" s="31"/>
      <c r="B15" s="140">
        <v>1</v>
      </c>
      <c r="C15" s="410" t="s">
        <v>548</v>
      </c>
      <c r="D15" s="141" t="s">
        <v>335</v>
      </c>
      <c r="E15" s="515" t="s">
        <v>341</v>
      </c>
      <c r="F15" s="516"/>
      <c r="G15" s="142" t="s">
        <v>337</v>
      </c>
      <c r="H15" s="143" t="s">
        <v>340</v>
      </c>
      <c r="I15" s="144">
        <v>450</v>
      </c>
      <c r="J15" s="131" t="s">
        <v>3</v>
      </c>
      <c r="K15" s="164">
        <v>17.45</v>
      </c>
      <c r="L15" s="190">
        <v>52.35</v>
      </c>
      <c r="M15" s="165">
        <v>7852.5</v>
      </c>
      <c r="N15" s="164">
        <v>17.45</v>
      </c>
      <c r="O15" s="190">
        <v>52.35</v>
      </c>
      <c r="P15" s="165">
        <v>7852.5</v>
      </c>
      <c r="Q15" s="252"/>
      <c r="R15" s="247"/>
      <c r="S15" s="228">
        <f aca="true" t="shared" si="2" ref="S15:S20">MAX(Q15*O15,R15*P15)</f>
        <v>0</v>
      </c>
      <c r="T15" s="268">
        <v>0.038</v>
      </c>
      <c r="U15" s="263">
        <f t="shared" si="1"/>
        <v>0</v>
      </c>
      <c r="V15" s="263">
        <v>8</v>
      </c>
      <c r="W15" s="263">
        <f t="shared" si="0"/>
        <v>0</v>
      </c>
    </row>
    <row r="16" spans="1:23" ht="45" customHeight="1">
      <c r="A16" s="31"/>
      <c r="B16" s="140">
        <v>2</v>
      </c>
      <c r="C16" s="483" t="s">
        <v>371</v>
      </c>
      <c r="D16" s="141" t="s">
        <v>366</v>
      </c>
      <c r="E16" s="495" t="s">
        <v>367</v>
      </c>
      <c r="F16" s="496"/>
      <c r="G16" s="142" t="s">
        <v>369</v>
      </c>
      <c r="H16" s="132" t="s">
        <v>340</v>
      </c>
      <c r="I16" s="131">
        <v>450</v>
      </c>
      <c r="J16" s="131" t="s">
        <v>3</v>
      </c>
      <c r="K16" s="160">
        <v>16.5</v>
      </c>
      <c r="L16" s="188">
        <v>49.5</v>
      </c>
      <c r="M16" s="161">
        <v>7425</v>
      </c>
      <c r="N16" s="160">
        <v>16.5</v>
      </c>
      <c r="O16" s="188">
        <v>49.5</v>
      </c>
      <c r="P16" s="161">
        <v>7425</v>
      </c>
      <c r="Q16" s="253"/>
      <c r="R16" s="245"/>
      <c r="S16" s="228">
        <f t="shared" si="2"/>
        <v>0</v>
      </c>
      <c r="T16" s="268">
        <v>0.038</v>
      </c>
      <c r="U16" s="263">
        <f t="shared" si="1"/>
        <v>0</v>
      </c>
      <c r="V16" s="263">
        <v>8</v>
      </c>
      <c r="W16" s="263">
        <f t="shared" si="0"/>
        <v>0</v>
      </c>
    </row>
    <row r="17" spans="1:23" ht="45" customHeight="1">
      <c r="A17" s="31"/>
      <c r="B17" s="140">
        <v>3</v>
      </c>
      <c r="C17" s="483" t="s">
        <v>371</v>
      </c>
      <c r="D17" s="332" t="s">
        <v>582</v>
      </c>
      <c r="E17" s="495" t="s">
        <v>367</v>
      </c>
      <c r="F17" s="496"/>
      <c r="G17" s="142" t="s">
        <v>583</v>
      </c>
      <c r="H17" s="132" t="s">
        <v>340</v>
      </c>
      <c r="I17" s="131">
        <v>450</v>
      </c>
      <c r="J17" s="131" t="s">
        <v>3</v>
      </c>
      <c r="K17" s="160">
        <v>24.8</v>
      </c>
      <c r="L17" s="188">
        <v>74.4</v>
      </c>
      <c r="M17" s="161">
        <v>11160</v>
      </c>
      <c r="N17" s="160">
        <v>24.8</v>
      </c>
      <c r="O17" s="188">
        <v>74.4</v>
      </c>
      <c r="P17" s="161">
        <v>11160</v>
      </c>
      <c r="Q17" s="253"/>
      <c r="R17" s="245"/>
      <c r="S17" s="228">
        <f t="shared" si="2"/>
        <v>0</v>
      </c>
      <c r="T17" s="268">
        <v>0.038</v>
      </c>
      <c r="U17" s="263">
        <f>T17*R17</f>
        <v>0</v>
      </c>
      <c r="V17" s="263">
        <v>8</v>
      </c>
      <c r="W17" s="263">
        <f>V17*R17</f>
        <v>0</v>
      </c>
    </row>
    <row r="18" spans="1:23" ht="45" customHeight="1">
      <c r="A18" s="31"/>
      <c r="B18" s="140">
        <v>4</v>
      </c>
      <c r="C18" s="483" t="s">
        <v>371</v>
      </c>
      <c r="D18" s="332" t="s">
        <v>429</v>
      </c>
      <c r="E18" s="495" t="s">
        <v>431</v>
      </c>
      <c r="F18" s="496"/>
      <c r="G18" s="142" t="s">
        <v>430</v>
      </c>
      <c r="H18" s="132" t="s">
        <v>339</v>
      </c>
      <c r="I18" s="131">
        <v>116</v>
      </c>
      <c r="J18" s="334" t="s">
        <v>3</v>
      </c>
      <c r="K18" s="160">
        <v>26.55</v>
      </c>
      <c r="L18" s="160">
        <v>26.55</v>
      </c>
      <c r="M18" s="333">
        <v>3079.8</v>
      </c>
      <c r="N18" s="160">
        <v>26.55</v>
      </c>
      <c r="O18" s="160">
        <v>26.55</v>
      </c>
      <c r="P18" s="333">
        <v>3079.8</v>
      </c>
      <c r="Q18" s="253"/>
      <c r="R18" s="245"/>
      <c r="S18" s="228">
        <f t="shared" si="2"/>
        <v>0</v>
      </c>
      <c r="T18" s="268">
        <v>0.016</v>
      </c>
      <c r="U18" s="263">
        <f t="shared" si="1"/>
        <v>0</v>
      </c>
      <c r="V18" s="263">
        <v>3</v>
      </c>
      <c r="W18" s="263">
        <f>V16*R16</f>
        <v>0</v>
      </c>
    </row>
    <row r="19" spans="1:23" ht="73.5" customHeight="1" hidden="1">
      <c r="A19" s="31"/>
      <c r="B19" s="140">
        <v>4</v>
      </c>
      <c r="C19" s="483" t="s">
        <v>371</v>
      </c>
      <c r="D19" s="141" t="s">
        <v>365</v>
      </c>
      <c r="E19" s="495" t="s">
        <v>368</v>
      </c>
      <c r="F19" s="496"/>
      <c r="G19" s="142" t="s">
        <v>370</v>
      </c>
      <c r="H19" s="132" t="s">
        <v>339</v>
      </c>
      <c r="I19" s="131">
        <v>116</v>
      </c>
      <c r="J19" s="131" t="s">
        <v>3</v>
      </c>
      <c r="K19" s="161">
        <v>32.89</v>
      </c>
      <c r="L19" s="188">
        <v>32.89</v>
      </c>
      <c r="M19" s="161">
        <v>3815.24</v>
      </c>
      <c r="N19" s="161">
        <v>32.89</v>
      </c>
      <c r="O19" s="188">
        <v>32.89</v>
      </c>
      <c r="P19" s="161">
        <v>3815.24</v>
      </c>
      <c r="Q19" s="253"/>
      <c r="R19" s="245"/>
      <c r="S19" s="228">
        <f t="shared" si="2"/>
        <v>0</v>
      </c>
      <c r="T19" s="268">
        <v>0.016</v>
      </c>
      <c r="U19" s="263">
        <f t="shared" si="1"/>
        <v>0</v>
      </c>
      <c r="V19" s="263">
        <v>3</v>
      </c>
      <c r="W19" s="263">
        <f t="shared" si="0"/>
        <v>0</v>
      </c>
    </row>
    <row r="20" spans="1:23" ht="53.25" customHeight="1">
      <c r="A20" s="31"/>
      <c r="B20" s="127">
        <v>5</v>
      </c>
      <c r="C20" s="483" t="s">
        <v>371</v>
      </c>
      <c r="D20" s="128" t="s">
        <v>336</v>
      </c>
      <c r="E20" s="495" t="s">
        <v>342</v>
      </c>
      <c r="F20" s="496"/>
      <c r="G20" s="129" t="s">
        <v>338</v>
      </c>
      <c r="H20" s="132" t="s">
        <v>339</v>
      </c>
      <c r="I20" s="131">
        <v>116</v>
      </c>
      <c r="J20" s="131" t="s">
        <v>3</v>
      </c>
      <c r="K20" s="161">
        <v>30.35</v>
      </c>
      <c r="L20" s="161">
        <v>30.35</v>
      </c>
      <c r="M20" s="161">
        <v>3520.6</v>
      </c>
      <c r="N20" s="161">
        <v>30.35</v>
      </c>
      <c r="O20" s="161">
        <v>30.35</v>
      </c>
      <c r="P20" s="161">
        <v>3520.6</v>
      </c>
      <c r="Q20" s="253"/>
      <c r="R20" s="245"/>
      <c r="S20" s="228">
        <f t="shared" si="2"/>
        <v>0</v>
      </c>
      <c r="T20" s="268">
        <v>0.016</v>
      </c>
      <c r="U20" s="263">
        <f t="shared" si="1"/>
        <v>0</v>
      </c>
      <c r="V20" s="263">
        <v>3</v>
      </c>
      <c r="W20" s="263">
        <f t="shared" si="0"/>
        <v>0</v>
      </c>
    </row>
    <row r="21" spans="1:23" ht="25.5" customHeight="1" thickBot="1">
      <c r="A21" s="31"/>
      <c r="B21" s="115"/>
      <c r="C21" s="116"/>
      <c r="D21" s="117"/>
      <c r="E21" s="118"/>
      <c r="F21" s="118"/>
      <c r="G21" s="119"/>
      <c r="H21" s="120"/>
      <c r="I21" s="120"/>
      <c r="J21" s="211"/>
      <c r="K21" s="166"/>
      <c r="L21" s="191"/>
      <c r="M21" s="167"/>
      <c r="N21" s="208"/>
      <c r="O21" s="209"/>
      <c r="P21" s="208"/>
      <c r="Q21" s="237"/>
      <c r="R21" s="246"/>
      <c r="S21" s="287"/>
      <c r="T21" s="268"/>
      <c r="U21" s="263"/>
      <c r="V21" s="263"/>
      <c r="W21" s="263"/>
    </row>
    <row r="22" spans="1:23" ht="25.5" customHeight="1" thickBot="1">
      <c r="A22" s="31"/>
      <c r="B22" s="487" t="s">
        <v>584</v>
      </c>
      <c r="C22" s="488"/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488"/>
      <c r="Q22" s="488"/>
      <c r="R22" s="488"/>
      <c r="S22" s="490"/>
      <c r="T22" s="268"/>
      <c r="U22" s="263"/>
      <c r="V22" s="263"/>
      <c r="W22" s="263"/>
    </row>
    <row r="23" spans="1:23" s="1" customFormat="1" ht="25.5" customHeight="1">
      <c r="A23" s="31"/>
      <c r="B23" s="140">
        <v>1</v>
      </c>
      <c r="C23" s="475" t="s">
        <v>371</v>
      </c>
      <c r="D23" s="141" t="s">
        <v>321</v>
      </c>
      <c r="E23" s="489" t="s">
        <v>323</v>
      </c>
      <c r="F23" s="489"/>
      <c r="G23" s="299" t="s">
        <v>331</v>
      </c>
      <c r="H23" s="130" t="s">
        <v>28</v>
      </c>
      <c r="I23" s="300">
        <v>25</v>
      </c>
      <c r="J23" s="300" t="s">
        <v>3</v>
      </c>
      <c r="K23" s="301">
        <v>190</v>
      </c>
      <c r="L23" s="301">
        <v>190</v>
      </c>
      <c r="M23" s="302">
        <v>4750</v>
      </c>
      <c r="N23" s="301">
        <v>190</v>
      </c>
      <c r="O23" s="301">
        <v>190</v>
      </c>
      <c r="P23" s="302">
        <v>4750</v>
      </c>
      <c r="Q23" s="253"/>
      <c r="R23" s="245"/>
      <c r="S23" s="303">
        <f aca="true" t="shared" si="3" ref="S23:S29">MAX(Q23*O23,R23*P23)</f>
        <v>0</v>
      </c>
      <c r="T23" s="304">
        <v>0.0575</v>
      </c>
      <c r="U23" s="266">
        <f t="shared" si="1"/>
        <v>0</v>
      </c>
      <c r="V23" s="266">
        <v>13</v>
      </c>
      <c r="W23" s="266">
        <f t="shared" si="0"/>
        <v>0</v>
      </c>
    </row>
    <row r="24" spans="1:23" ht="25.5" customHeight="1">
      <c r="A24" s="31"/>
      <c r="B24" s="35">
        <v>2</v>
      </c>
      <c r="C24" s="473" t="s">
        <v>371</v>
      </c>
      <c r="D24" s="36" t="s">
        <v>321</v>
      </c>
      <c r="E24" s="499" t="s">
        <v>324</v>
      </c>
      <c r="F24" s="499"/>
      <c r="G24" s="37" t="s">
        <v>331</v>
      </c>
      <c r="H24" s="38" t="s">
        <v>28</v>
      </c>
      <c r="I24" s="39">
        <v>25</v>
      </c>
      <c r="J24" s="131" t="s">
        <v>3</v>
      </c>
      <c r="K24" s="40">
        <v>190</v>
      </c>
      <c r="L24" s="40">
        <v>190</v>
      </c>
      <c r="M24" s="168">
        <v>4750</v>
      </c>
      <c r="N24" s="40">
        <v>190</v>
      </c>
      <c r="O24" s="40">
        <v>190</v>
      </c>
      <c r="P24" s="168">
        <v>4750</v>
      </c>
      <c r="Q24" s="253"/>
      <c r="R24" s="245"/>
      <c r="S24" s="228">
        <f t="shared" si="3"/>
        <v>0</v>
      </c>
      <c r="T24" s="268">
        <v>0.0575</v>
      </c>
      <c r="U24" s="263">
        <f t="shared" si="1"/>
        <v>0</v>
      </c>
      <c r="V24" s="263">
        <v>13</v>
      </c>
      <c r="W24" s="263">
        <f t="shared" si="0"/>
        <v>0</v>
      </c>
    </row>
    <row r="25" spans="1:23" ht="25.5" customHeight="1" hidden="1">
      <c r="A25" s="31"/>
      <c r="B25" s="35">
        <v>1</v>
      </c>
      <c r="C25" s="473" t="s">
        <v>371</v>
      </c>
      <c r="D25" s="36" t="s">
        <v>321</v>
      </c>
      <c r="E25" s="499" t="s">
        <v>325</v>
      </c>
      <c r="F25" s="499"/>
      <c r="G25" s="37" t="s">
        <v>331</v>
      </c>
      <c r="H25" s="38" t="s">
        <v>28</v>
      </c>
      <c r="I25" s="39">
        <v>25</v>
      </c>
      <c r="J25" s="131" t="s">
        <v>3</v>
      </c>
      <c r="K25" s="40">
        <v>190</v>
      </c>
      <c r="L25" s="40">
        <v>190</v>
      </c>
      <c r="M25" s="168">
        <v>4750</v>
      </c>
      <c r="N25" s="40">
        <v>190</v>
      </c>
      <c r="O25" s="40">
        <v>190</v>
      </c>
      <c r="P25" s="168">
        <v>4750</v>
      </c>
      <c r="Q25" s="253"/>
      <c r="R25" s="245"/>
      <c r="S25" s="228">
        <f t="shared" si="3"/>
        <v>0</v>
      </c>
      <c r="T25" s="268">
        <v>0.0575</v>
      </c>
      <c r="U25" s="263">
        <f t="shared" si="1"/>
        <v>0</v>
      </c>
      <c r="V25" s="263">
        <v>13</v>
      </c>
      <c r="W25" s="263">
        <f t="shared" si="0"/>
        <v>0</v>
      </c>
    </row>
    <row r="26" spans="1:23" ht="25.5" customHeight="1" hidden="1">
      <c r="A26" s="31"/>
      <c r="B26" s="35">
        <v>4</v>
      </c>
      <c r="C26" s="473" t="s">
        <v>371</v>
      </c>
      <c r="D26" s="36" t="s">
        <v>321</v>
      </c>
      <c r="E26" s="499" t="s">
        <v>326</v>
      </c>
      <c r="F26" s="499"/>
      <c r="G26" s="37" t="s">
        <v>331</v>
      </c>
      <c r="H26" s="38" t="s">
        <v>28</v>
      </c>
      <c r="I26" s="39">
        <v>25</v>
      </c>
      <c r="J26" s="131" t="s">
        <v>3</v>
      </c>
      <c r="K26" s="40">
        <v>190</v>
      </c>
      <c r="L26" s="40">
        <v>190</v>
      </c>
      <c r="M26" s="168">
        <v>4750</v>
      </c>
      <c r="N26" s="40">
        <v>190</v>
      </c>
      <c r="O26" s="40">
        <v>190</v>
      </c>
      <c r="P26" s="168">
        <v>4750</v>
      </c>
      <c r="Q26" s="253"/>
      <c r="R26" s="245"/>
      <c r="S26" s="228">
        <f t="shared" si="3"/>
        <v>0</v>
      </c>
      <c r="T26" s="268">
        <v>0.0575</v>
      </c>
      <c r="U26" s="263">
        <f t="shared" si="1"/>
        <v>0</v>
      </c>
      <c r="V26" s="263">
        <v>13</v>
      </c>
      <c r="W26" s="263">
        <f t="shared" si="0"/>
        <v>0</v>
      </c>
    </row>
    <row r="27" spans="1:23" ht="25.5" customHeight="1" hidden="1">
      <c r="A27" s="31"/>
      <c r="B27" s="35">
        <v>3</v>
      </c>
      <c r="C27" s="473" t="s">
        <v>371</v>
      </c>
      <c r="D27" s="36" t="s">
        <v>322</v>
      </c>
      <c r="E27" s="499" t="s">
        <v>327</v>
      </c>
      <c r="F27" s="499"/>
      <c r="G27" s="37" t="s">
        <v>331</v>
      </c>
      <c r="H27" s="38" t="s">
        <v>28</v>
      </c>
      <c r="I27" s="39">
        <v>25</v>
      </c>
      <c r="J27" s="131" t="s">
        <v>3</v>
      </c>
      <c r="K27" s="40">
        <v>220</v>
      </c>
      <c r="L27" s="40">
        <v>220</v>
      </c>
      <c r="M27" s="168">
        <v>5500</v>
      </c>
      <c r="N27" s="40">
        <v>220</v>
      </c>
      <c r="O27" s="40">
        <v>220</v>
      </c>
      <c r="P27" s="168">
        <v>5500</v>
      </c>
      <c r="Q27" s="253"/>
      <c r="R27" s="245"/>
      <c r="S27" s="228">
        <f t="shared" si="3"/>
        <v>0</v>
      </c>
      <c r="T27" s="268">
        <v>0.0575</v>
      </c>
      <c r="U27" s="263">
        <f t="shared" si="1"/>
        <v>0</v>
      </c>
      <c r="V27" s="263">
        <v>13</v>
      </c>
      <c r="W27" s="263">
        <f t="shared" si="0"/>
        <v>0</v>
      </c>
    </row>
    <row r="28" spans="1:23" ht="25.5" customHeight="1" hidden="1">
      <c r="A28" s="31"/>
      <c r="B28" s="35">
        <v>3</v>
      </c>
      <c r="C28" s="473" t="s">
        <v>371</v>
      </c>
      <c r="D28" s="36" t="s">
        <v>322</v>
      </c>
      <c r="E28" s="499" t="s">
        <v>328</v>
      </c>
      <c r="F28" s="499"/>
      <c r="G28" s="37" t="s">
        <v>331</v>
      </c>
      <c r="H28" s="38" t="s">
        <v>28</v>
      </c>
      <c r="I28" s="39">
        <v>25</v>
      </c>
      <c r="J28" s="131" t="s">
        <v>3</v>
      </c>
      <c r="K28" s="40">
        <v>220</v>
      </c>
      <c r="L28" s="40">
        <v>220</v>
      </c>
      <c r="M28" s="168">
        <v>5500</v>
      </c>
      <c r="N28" s="40">
        <v>220</v>
      </c>
      <c r="O28" s="40">
        <v>220</v>
      </c>
      <c r="P28" s="168">
        <v>5500</v>
      </c>
      <c r="Q28" s="253"/>
      <c r="R28" s="245"/>
      <c r="S28" s="228">
        <f t="shared" si="3"/>
        <v>0</v>
      </c>
      <c r="T28" s="268">
        <v>0.0575</v>
      </c>
      <c r="U28" s="263">
        <f t="shared" si="1"/>
        <v>0</v>
      </c>
      <c r="V28" s="263">
        <v>13</v>
      </c>
      <c r="W28" s="263">
        <f t="shared" si="0"/>
        <v>0</v>
      </c>
    </row>
    <row r="29" spans="1:23" ht="25.5" customHeight="1" hidden="1">
      <c r="A29" s="31"/>
      <c r="B29" s="35">
        <v>4</v>
      </c>
      <c r="C29" s="473" t="s">
        <v>371</v>
      </c>
      <c r="D29" s="36" t="s">
        <v>322</v>
      </c>
      <c r="E29" s="499" t="s">
        <v>329</v>
      </c>
      <c r="F29" s="499"/>
      <c r="G29" s="37" t="s">
        <v>331</v>
      </c>
      <c r="H29" s="38" t="s">
        <v>28</v>
      </c>
      <c r="I29" s="39">
        <v>25</v>
      </c>
      <c r="J29" s="131" t="s">
        <v>3</v>
      </c>
      <c r="K29" s="40">
        <v>220</v>
      </c>
      <c r="L29" s="40">
        <v>220</v>
      </c>
      <c r="M29" s="168">
        <v>5500</v>
      </c>
      <c r="N29" s="40">
        <v>220</v>
      </c>
      <c r="O29" s="40">
        <v>220</v>
      </c>
      <c r="P29" s="168">
        <v>5500</v>
      </c>
      <c r="Q29" s="253"/>
      <c r="R29" s="245"/>
      <c r="S29" s="228">
        <f t="shared" si="3"/>
        <v>0</v>
      </c>
      <c r="T29" s="268">
        <v>0.0575</v>
      </c>
      <c r="U29" s="263">
        <f t="shared" si="1"/>
        <v>0</v>
      </c>
      <c r="V29" s="263">
        <v>13</v>
      </c>
      <c r="W29" s="263">
        <f t="shared" si="0"/>
        <v>0</v>
      </c>
    </row>
    <row r="30" spans="1:23" s="1" customFormat="1" ht="25.5" customHeight="1" hidden="1">
      <c r="A30" s="31"/>
      <c r="B30" s="127">
        <v>5</v>
      </c>
      <c r="C30" s="473" t="s">
        <v>371</v>
      </c>
      <c r="D30" s="128" t="s">
        <v>322</v>
      </c>
      <c r="E30" s="499" t="s">
        <v>330</v>
      </c>
      <c r="F30" s="499"/>
      <c r="G30" s="129" t="s">
        <v>331</v>
      </c>
      <c r="H30" s="132" t="s">
        <v>28</v>
      </c>
      <c r="I30" s="131">
        <v>25</v>
      </c>
      <c r="J30" s="131" t="s">
        <v>3</v>
      </c>
      <c r="K30" s="305">
        <v>220</v>
      </c>
      <c r="L30" s="305">
        <v>220</v>
      </c>
      <c r="M30" s="161">
        <v>5500</v>
      </c>
      <c r="N30" s="305">
        <v>220</v>
      </c>
      <c r="O30" s="305">
        <v>220</v>
      </c>
      <c r="P30" s="161">
        <v>5500</v>
      </c>
      <c r="Q30" s="306"/>
      <c r="R30" s="307"/>
      <c r="S30" s="303">
        <f>MAX(Q30*O30,R30*P30)</f>
        <v>0</v>
      </c>
      <c r="T30" s="304">
        <v>0.0575</v>
      </c>
      <c r="U30" s="266">
        <f t="shared" si="1"/>
        <v>0</v>
      </c>
      <c r="V30" s="266">
        <v>13</v>
      </c>
      <c r="W30" s="266">
        <f t="shared" si="0"/>
        <v>0</v>
      </c>
    </row>
    <row r="31" spans="1:23" ht="18.75" customHeight="1" thickBot="1">
      <c r="A31" s="31"/>
      <c r="B31" s="293"/>
      <c r="C31" s="472"/>
      <c r="D31" s="41"/>
      <c r="E31" s="41"/>
      <c r="F31" s="41"/>
      <c r="G31" s="470"/>
      <c r="H31" s="41"/>
      <c r="I31" s="41"/>
      <c r="J31" s="212"/>
      <c r="K31" s="158"/>
      <c r="L31" s="187"/>
      <c r="M31" s="159"/>
      <c r="N31" s="43"/>
      <c r="O31" s="43"/>
      <c r="P31" s="44"/>
      <c r="Q31" s="232"/>
      <c r="R31" s="147"/>
      <c r="S31" s="286"/>
      <c r="T31" s="268"/>
      <c r="U31" s="263"/>
      <c r="V31" s="263"/>
      <c r="W31" s="263"/>
    </row>
    <row r="32" spans="1:23" ht="16.5" customHeight="1" thickBot="1">
      <c r="A32" s="31"/>
      <c r="B32" s="487" t="s">
        <v>4</v>
      </c>
      <c r="C32" s="488"/>
      <c r="D32" s="488"/>
      <c r="E32" s="488"/>
      <c r="F32" s="488"/>
      <c r="G32" s="488"/>
      <c r="H32" s="488"/>
      <c r="I32" s="488"/>
      <c r="J32" s="488"/>
      <c r="K32" s="156"/>
      <c r="L32" s="186"/>
      <c r="M32" s="157"/>
      <c r="N32" s="16"/>
      <c r="O32" s="16"/>
      <c r="P32" s="17"/>
      <c r="Q32" s="233"/>
      <c r="R32" s="210"/>
      <c r="S32" s="285"/>
      <c r="T32" s="268"/>
      <c r="U32" s="263"/>
      <c r="V32" s="263"/>
      <c r="W32" s="263"/>
    </row>
    <row r="33" spans="2:23" s="435" customFormat="1" ht="36" customHeight="1">
      <c r="B33" s="429">
        <v>1</v>
      </c>
      <c r="C33" s="483" t="s">
        <v>371</v>
      </c>
      <c r="D33" s="444" t="s">
        <v>5</v>
      </c>
      <c r="E33" s="445" t="s">
        <v>142</v>
      </c>
      <c r="F33" s="154" t="s">
        <v>135</v>
      </c>
      <c r="G33" s="411" t="s">
        <v>279</v>
      </c>
      <c r="H33" s="446" t="s">
        <v>13</v>
      </c>
      <c r="I33" s="446" t="s">
        <v>103</v>
      </c>
      <c r="J33" s="447" t="s">
        <v>3</v>
      </c>
      <c r="K33" s="423">
        <v>0.5</v>
      </c>
      <c r="L33" s="423">
        <v>30</v>
      </c>
      <c r="M33" s="423">
        <v>7200</v>
      </c>
      <c r="N33" s="424">
        <f>K33-K33/1*S5</f>
        <v>0.5</v>
      </c>
      <c r="O33" s="424">
        <f>L33-L33/1*S5</f>
        <v>30</v>
      </c>
      <c r="P33" s="424">
        <f>M33-M33/1*S5</f>
        <v>7200</v>
      </c>
      <c r="Q33" s="425"/>
      <c r="R33" s="122"/>
      <c r="S33" s="428">
        <f>MAX(Q33*O33,R33*P33)</f>
        <v>0</v>
      </c>
      <c r="T33" s="426">
        <v>0.0236</v>
      </c>
      <c r="U33" s="427">
        <f t="shared" si="1"/>
        <v>0</v>
      </c>
      <c r="V33" s="427">
        <v>11</v>
      </c>
      <c r="W33" s="427">
        <f t="shared" si="0"/>
        <v>0</v>
      </c>
    </row>
    <row r="34" spans="2:23" s="435" customFormat="1" ht="36" customHeight="1">
      <c r="B34" s="448">
        <v>2</v>
      </c>
      <c r="C34" s="483" t="s">
        <v>371</v>
      </c>
      <c r="D34" s="430" t="s">
        <v>6</v>
      </c>
      <c r="E34" s="431" t="s">
        <v>142</v>
      </c>
      <c r="F34" s="90" t="s">
        <v>136</v>
      </c>
      <c r="G34" s="411" t="s">
        <v>279</v>
      </c>
      <c r="H34" s="432" t="s">
        <v>14</v>
      </c>
      <c r="I34" s="432" t="s">
        <v>104</v>
      </c>
      <c r="J34" s="433" t="s">
        <v>3</v>
      </c>
      <c r="K34" s="423">
        <v>1.8</v>
      </c>
      <c r="L34" s="423">
        <v>36</v>
      </c>
      <c r="M34" s="423">
        <v>18000</v>
      </c>
      <c r="N34" s="424">
        <f>K34-K34/1*S5</f>
        <v>1.8</v>
      </c>
      <c r="O34" s="423">
        <f>L34-L34/1*S5</f>
        <v>36</v>
      </c>
      <c r="P34" s="424">
        <f>M34-M34/1*S5</f>
        <v>18000</v>
      </c>
      <c r="Q34" s="425"/>
      <c r="R34" s="122"/>
      <c r="S34" s="428">
        <f>MAX(Q34*O34,R34*P34)</f>
        <v>0</v>
      </c>
      <c r="T34" s="426">
        <v>0.0322</v>
      </c>
      <c r="U34" s="427">
        <f t="shared" si="1"/>
        <v>0</v>
      </c>
      <c r="V34" s="427">
        <v>24</v>
      </c>
      <c r="W34" s="427">
        <f t="shared" si="0"/>
        <v>0</v>
      </c>
    </row>
    <row r="35" spans="2:23" s="435" customFormat="1" ht="36" customHeight="1">
      <c r="B35" s="429">
        <v>3</v>
      </c>
      <c r="C35" s="483" t="s">
        <v>371</v>
      </c>
      <c r="D35" s="430" t="s">
        <v>7</v>
      </c>
      <c r="E35" s="431" t="s">
        <v>142</v>
      </c>
      <c r="F35" s="90" t="s">
        <v>137</v>
      </c>
      <c r="G35" s="411" t="s">
        <v>280</v>
      </c>
      <c r="H35" s="432" t="s">
        <v>90</v>
      </c>
      <c r="I35" s="432" t="s">
        <v>382</v>
      </c>
      <c r="J35" s="433" t="s">
        <v>3</v>
      </c>
      <c r="K35" s="434">
        <v>2.5</v>
      </c>
      <c r="L35" s="434">
        <v>125</v>
      </c>
      <c r="M35" s="434">
        <v>12500</v>
      </c>
      <c r="N35" s="424">
        <f>K35-K35/1*S5</f>
        <v>2.5</v>
      </c>
      <c r="O35" s="424">
        <f>L35-L35/1*S5</f>
        <v>125</v>
      </c>
      <c r="P35" s="424">
        <f>M35-M35/1*S5</f>
        <v>12500</v>
      </c>
      <c r="Q35" s="425"/>
      <c r="R35" s="122"/>
      <c r="S35" s="428">
        <f>MAX(Q35*O35,R35*P35)</f>
        <v>0</v>
      </c>
      <c r="T35" s="426">
        <v>0.03</v>
      </c>
      <c r="U35" s="427">
        <f t="shared" si="1"/>
        <v>0</v>
      </c>
      <c r="V35" s="427">
        <v>15</v>
      </c>
      <c r="W35" s="427">
        <f t="shared" si="0"/>
        <v>0</v>
      </c>
    </row>
    <row r="36" spans="2:23" s="435" customFormat="1" ht="36" customHeight="1">
      <c r="B36" s="448">
        <v>4</v>
      </c>
      <c r="C36" s="483" t="s">
        <v>371</v>
      </c>
      <c r="D36" s="430" t="s">
        <v>8</v>
      </c>
      <c r="E36" s="431" t="s">
        <v>142</v>
      </c>
      <c r="F36" s="90" t="s">
        <v>277</v>
      </c>
      <c r="G36" s="411" t="s">
        <v>281</v>
      </c>
      <c r="H36" s="432" t="s">
        <v>91</v>
      </c>
      <c r="I36" s="432" t="s">
        <v>105</v>
      </c>
      <c r="J36" s="433" t="s">
        <v>3</v>
      </c>
      <c r="K36" s="423">
        <v>3</v>
      </c>
      <c r="L36" s="423">
        <v>60</v>
      </c>
      <c r="M36" s="423">
        <v>15000</v>
      </c>
      <c r="N36" s="424">
        <f>K36-K36/1*S5</f>
        <v>3</v>
      </c>
      <c r="O36" s="424">
        <f>L36-L36/1*S5</f>
        <v>60</v>
      </c>
      <c r="P36" s="424">
        <f>M36-M36/1*S5</f>
        <v>15000</v>
      </c>
      <c r="Q36" s="425"/>
      <c r="R36" s="122"/>
      <c r="S36" s="428">
        <f>MAX(Q36*O36,R36*P36)</f>
        <v>0</v>
      </c>
      <c r="T36" s="426">
        <v>0.0277</v>
      </c>
      <c r="U36" s="427">
        <f t="shared" si="1"/>
        <v>0</v>
      </c>
      <c r="V36" s="427">
        <v>22</v>
      </c>
      <c r="W36" s="427">
        <f t="shared" si="0"/>
        <v>0</v>
      </c>
    </row>
    <row r="37" spans="2:23" s="435" customFormat="1" ht="36" customHeight="1" thickBot="1">
      <c r="B37" s="436">
        <v>5</v>
      </c>
      <c r="C37" s="483" t="s">
        <v>371</v>
      </c>
      <c r="D37" s="437" t="s">
        <v>9</v>
      </c>
      <c r="E37" s="438" t="s">
        <v>142</v>
      </c>
      <c r="F37" s="308" t="s">
        <v>138</v>
      </c>
      <c r="G37" s="471" t="s">
        <v>282</v>
      </c>
      <c r="H37" s="439" t="s">
        <v>301</v>
      </c>
      <c r="I37" s="439" t="s">
        <v>106</v>
      </c>
      <c r="J37" s="440" t="s">
        <v>3</v>
      </c>
      <c r="K37" s="441">
        <v>9.8</v>
      </c>
      <c r="L37" s="442">
        <v>117.6</v>
      </c>
      <c r="M37" s="442">
        <v>22579.2</v>
      </c>
      <c r="N37" s="424">
        <f>K37-K37/1*S5</f>
        <v>9.8</v>
      </c>
      <c r="O37" s="424">
        <f>L37-L37/1*S5</f>
        <v>117.6</v>
      </c>
      <c r="P37" s="424">
        <f>M37-M37/1*S5</f>
        <v>22579.2</v>
      </c>
      <c r="Q37" s="425"/>
      <c r="R37" s="122"/>
      <c r="S37" s="443">
        <f>MAX(Q37*O37,R37*P37)</f>
        <v>0</v>
      </c>
      <c r="T37" s="426">
        <v>0.037</v>
      </c>
      <c r="U37" s="427">
        <f t="shared" si="1"/>
        <v>0</v>
      </c>
      <c r="V37" s="427">
        <v>25.3</v>
      </c>
      <c r="W37" s="427">
        <f t="shared" si="0"/>
        <v>0</v>
      </c>
    </row>
    <row r="38" spans="2:23" ht="16.5" thickBot="1">
      <c r="B38" s="487" t="s">
        <v>278</v>
      </c>
      <c r="C38" s="488"/>
      <c r="D38" s="488"/>
      <c r="E38" s="488"/>
      <c r="F38" s="488"/>
      <c r="G38" s="488"/>
      <c r="H38" s="488"/>
      <c r="I38" s="488"/>
      <c r="J38" s="488"/>
      <c r="K38" s="156"/>
      <c r="L38" s="186"/>
      <c r="M38" s="157"/>
      <c r="N38" s="369"/>
      <c r="O38" s="369"/>
      <c r="P38" s="369"/>
      <c r="Q38" s="233"/>
      <c r="R38" s="210"/>
      <c r="S38" s="285"/>
      <c r="T38" s="268"/>
      <c r="U38" s="263"/>
      <c r="V38" s="263"/>
      <c r="W38" s="263"/>
    </row>
    <row r="39" spans="2:23" ht="22.5">
      <c r="B39" s="48">
        <v>2</v>
      </c>
      <c r="C39" s="473" t="s">
        <v>371</v>
      </c>
      <c r="D39" s="49" t="s">
        <v>10</v>
      </c>
      <c r="E39" s="205" t="s">
        <v>274</v>
      </c>
      <c r="F39" s="50" t="s">
        <v>139</v>
      </c>
      <c r="G39" s="206" t="s">
        <v>283</v>
      </c>
      <c r="H39" s="52" t="s">
        <v>377</v>
      </c>
      <c r="I39" s="52" t="s">
        <v>390</v>
      </c>
      <c r="J39" s="219" t="s">
        <v>3</v>
      </c>
      <c r="K39" s="169">
        <v>23.5</v>
      </c>
      <c r="L39" s="192">
        <v>141</v>
      </c>
      <c r="M39" s="324">
        <v>14100</v>
      </c>
      <c r="N39" s="56">
        <f>K39-K39/1*S5</f>
        <v>23.5</v>
      </c>
      <c r="O39" s="56">
        <f>L39-L39/1*S5</f>
        <v>141</v>
      </c>
      <c r="P39" s="324">
        <f>M39-M39/1*S5</f>
        <v>14100</v>
      </c>
      <c r="Q39" s="256"/>
      <c r="R39" s="122"/>
      <c r="S39" s="74">
        <f>MAX(Q39*O39,R39*P39)</f>
        <v>0</v>
      </c>
      <c r="T39" s="268">
        <v>0.035</v>
      </c>
      <c r="U39" s="263">
        <f t="shared" si="1"/>
        <v>0</v>
      </c>
      <c r="V39" s="263">
        <v>17.5</v>
      </c>
      <c r="W39" s="263">
        <f t="shared" si="0"/>
        <v>0</v>
      </c>
    </row>
    <row r="40" spans="2:23" s="1" customFormat="1" ht="22.5">
      <c r="B40" s="151">
        <v>3</v>
      </c>
      <c r="C40" s="473" t="s">
        <v>371</v>
      </c>
      <c r="D40" s="25" t="s">
        <v>11</v>
      </c>
      <c r="E40" s="413" t="s">
        <v>211</v>
      </c>
      <c r="F40" s="90" t="s">
        <v>140</v>
      </c>
      <c r="G40" s="411" t="s">
        <v>284</v>
      </c>
      <c r="H40" s="153" t="s">
        <v>303</v>
      </c>
      <c r="I40" s="153" t="s">
        <v>304</v>
      </c>
      <c r="J40" s="219" t="s">
        <v>3</v>
      </c>
      <c r="K40" s="324">
        <v>80</v>
      </c>
      <c r="L40" s="412">
        <v>400</v>
      </c>
      <c r="M40" s="324">
        <v>19200</v>
      </c>
      <c r="N40" s="56">
        <f>K40-K40/1*S5</f>
        <v>80</v>
      </c>
      <c r="O40" s="56">
        <f>L40-L40/1*S5</f>
        <v>400</v>
      </c>
      <c r="P40" s="449">
        <f>M40-M40/1*S5</f>
        <v>19200</v>
      </c>
      <c r="Q40" s="255"/>
      <c r="R40" s="204"/>
      <c r="S40" s="319">
        <f>MAX(Q40*O40,R40*P40)</f>
        <v>0</v>
      </c>
      <c r="T40" s="304">
        <v>0.046</v>
      </c>
      <c r="U40" s="266">
        <f>T40*R40</f>
        <v>0</v>
      </c>
      <c r="V40" s="266">
        <v>16.1</v>
      </c>
      <c r="W40" s="266">
        <f>V40*R40</f>
        <v>0</v>
      </c>
    </row>
    <row r="41" spans="2:23" ht="22.5">
      <c r="B41" s="60">
        <v>4</v>
      </c>
      <c r="C41" s="473" t="s">
        <v>371</v>
      </c>
      <c r="D41" s="61" t="s">
        <v>12</v>
      </c>
      <c r="E41" s="59" t="s">
        <v>211</v>
      </c>
      <c r="F41" s="62" t="s">
        <v>141</v>
      </c>
      <c r="G41" s="51" t="s">
        <v>285</v>
      </c>
      <c r="H41" s="63" t="s">
        <v>45</v>
      </c>
      <c r="I41" s="63" t="s">
        <v>391</v>
      </c>
      <c r="J41" s="219" t="s">
        <v>3</v>
      </c>
      <c r="K41" s="173">
        <v>40</v>
      </c>
      <c r="L41" s="194">
        <v>240</v>
      </c>
      <c r="M41" s="174">
        <v>12000</v>
      </c>
      <c r="N41" s="56">
        <f>K41-K41/1*S5</f>
        <v>40</v>
      </c>
      <c r="O41" s="56">
        <f>L41-L41/1*S5</f>
        <v>240</v>
      </c>
      <c r="P41" s="57">
        <f>M41-M41/1*S5</f>
        <v>12000</v>
      </c>
      <c r="Q41" s="255"/>
      <c r="R41" s="204"/>
      <c r="S41" s="74">
        <f>MAX(Q41*O41,R41*P41)</f>
        <v>0</v>
      </c>
      <c r="T41" s="268">
        <v>0.036</v>
      </c>
      <c r="U41" s="263">
        <f>T41*R41</f>
        <v>0</v>
      </c>
      <c r="V41" s="263">
        <v>15.6</v>
      </c>
      <c r="W41" s="263">
        <f>V41*R41</f>
        <v>0</v>
      </c>
    </row>
    <row r="42" spans="2:23" ht="15.75" customHeight="1" thickBot="1">
      <c r="B42" s="19"/>
      <c r="C42" s="64"/>
      <c r="D42" s="65"/>
      <c r="E42" s="66"/>
      <c r="F42" s="66"/>
      <c r="G42" s="23"/>
      <c r="H42" s="24"/>
      <c r="I42" s="24"/>
      <c r="J42" s="217"/>
      <c r="K42" s="175"/>
      <c r="L42" s="195"/>
      <c r="M42" s="176"/>
      <c r="N42" s="146"/>
      <c r="O42" s="146"/>
      <c r="P42" s="203"/>
      <c r="Q42" s="238"/>
      <c r="R42" s="239"/>
      <c r="S42" s="288"/>
      <c r="T42" s="268"/>
      <c r="U42" s="263"/>
      <c r="V42" s="263"/>
      <c r="W42" s="263"/>
    </row>
    <row r="43" spans="2:23" ht="16.5" thickBot="1">
      <c r="B43" s="487" t="s">
        <v>555</v>
      </c>
      <c r="C43" s="488"/>
      <c r="D43" s="488"/>
      <c r="E43" s="488"/>
      <c r="F43" s="488"/>
      <c r="G43" s="488"/>
      <c r="H43" s="488"/>
      <c r="I43" s="488"/>
      <c r="J43" s="488"/>
      <c r="K43" s="156"/>
      <c r="L43" s="186"/>
      <c r="M43" s="157"/>
      <c r="N43" s="17"/>
      <c r="O43" s="17"/>
      <c r="P43" s="17"/>
      <c r="Q43" s="233"/>
      <c r="R43" s="210"/>
      <c r="S43" s="289"/>
      <c r="T43" s="268"/>
      <c r="U43" s="263"/>
      <c r="V43" s="263"/>
      <c r="W43" s="263"/>
    </row>
    <row r="44" spans="2:23" ht="22.5">
      <c r="B44" s="48">
        <v>1</v>
      </c>
      <c r="C44" s="473" t="s">
        <v>371</v>
      </c>
      <c r="D44" s="401" t="s">
        <v>537</v>
      </c>
      <c r="E44" s="414" t="s">
        <v>563</v>
      </c>
      <c r="F44" s="400" t="s">
        <v>533</v>
      </c>
      <c r="G44" s="51" t="s">
        <v>567</v>
      </c>
      <c r="H44" s="405" t="s">
        <v>542</v>
      </c>
      <c r="I44" s="399">
        <v>1440</v>
      </c>
      <c r="J44" s="219" t="s">
        <v>3</v>
      </c>
      <c r="K44" s="408">
        <v>15</v>
      </c>
      <c r="L44" s="408">
        <v>180</v>
      </c>
      <c r="M44" s="408">
        <v>21600</v>
      </c>
      <c r="N44" s="57">
        <f>K44-K44/1*S5</f>
        <v>15</v>
      </c>
      <c r="O44" s="57">
        <f>L44-L44/1*S5</f>
        <v>180</v>
      </c>
      <c r="P44" s="57">
        <f>M44-M44/1*S5</f>
        <v>21600</v>
      </c>
      <c r="Q44" s="255"/>
      <c r="R44" s="204"/>
      <c r="S44" s="74">
        <f>MAX(Q44*O44,R44*P44)</f>
        <v>0</v>
      </c>
      <c r="T44" s="268">
        <v>0.047</v>
      </c>
      <c r="U44" s="263">
        <f>T44*R44</f>
        <v>0</v>
      </c>
      <c r="V44" s="263">
        <v>16</v>
      </c>
      <c r="W44" s="263">
        <f>V44*R44</f>
        <v>0</v>
      </c>
    </row>
    <row r="45" spans="2:23" ht="22.5">
      <c r="B45" s="48">
        <v>2</v>
      </c>
      <c r="C45" s="473" t="s">
        <v>371</v>
      </c>
      <c r="D45" s="395" t="s">
        <v>538</v>
      </c>
      <c r="E45" s="415" t="s">
        <v>564</v>
      </c>
      <c r="F45" s="398" t="s">
        <v>534</v>
      </c>
      <c r="G45" s="51" t="s">
        <v>568</v>
      </c>
      <c r="H45" s="367" t="s">
        <v>543</v>
      </c>
      <c r="I45" s="393">
        <v>960</v>
      </c>
      <c r="J45" s="219" t="s">
        <v>3</v>
      </c>
      <c r="K45" s="408">
        <v>20</v>
      </c>
      <c r="L45" s="409">
        <v>240</v>
      </c>
      <c r="M45" s="170">
        <v>19200</v>
      </c>
      <c r="N45" s="419">
        <f>K45-K45/1*S5</f>
        <v>20</v>
      </c>
      <c r="O45" s="56">
        <f>L45-L45/1*S5</f>
        <v>240</v>
      </c>
      <c r="P45" s="57">
        <f>M45-M45/1*S5</f>
        <v>19200</v>
      </c>
      <c r="Q45" s="255"/>
      <c r="R45" s="204"/>
      <c r="S45" s="74">
        <f>MAX(Q45*O45,R45*P45)</f>
        <v>0</v>
      </c>
      <c r="T45" s="268">
        <v>0.041</v>
      </c>
      <c r="U45" s="263">
        <f>T45*R45</f>
        <v>0</v>
      </c>
      <c r="V45" s="263">
        <v>16</v>
      </c>
      <c r="W45" s="263">
        <f>V45*R45</f>
        <v>0</v>
      </c>
    </row>
    <row r="46" spans="2:23" ht="22.5">
      <c r="B46" s="48">
        <v>3</v>
      </c>
      <c r="C46" s="473" t="s">
        <v>371</v>
      </c>
      <c r="D46" s="395" t="s">
        <v>539</v>
      </c>
      <c r="E46" s="415" t="s">
        <v>565</v>
      </c>
      <c r="F46" s="398" t="s">
        <v>535</v>
      </c>
      <c r="G46" s="51" t="s">
        <v>569</v>
      </c>
      <c r="H46" s="367" t="s">
        <v>530</v>
      </c>
      <c r="I46" s="393">
        <v>576</v>
      </c>
      <c r="J46" s="219" t="s">
        <v>3</v>
      </c>
      <c r="K46" s="408">
        <v>30</v>
      </c>
      <c r="L46" s="409">
        <v>360</v>
      </c>
      <c r="M46" s="170">
        <v>17280</v>
      </c>
      <c r="N46" s="57">
        <f>K46-K46/1*S5</f>
        <v>30</v>
      </c>
      <c r="O46" s="56">
        <f>L46-L46/1*S5</f>
        <v>360</v>
      </c>
      <c r="P46" s="57">
        <f>M46-M46/1*S5</f>
        <v>17280</v>
      </c>
      <c r="Q46" s="255"/>
      <c r="R46" s="204"/>
      <c r="S46" s="74">
        <f>MAX(Q46*O46,R46*P46)</f>
        <v>0</v>
      </c>
      <c r="T46" s="268">
        <v>0.036</v>
      </c>
      <c r="U46" s="263">
        <f>T46*R46</f>
        <v>0</v>
      </c>
      <c r="V46" s="263">
        <v>18</v>
      </c>
      <c r="W46" s="263">
        <f>V46*R46</f>
        <v>0</v>
      </c>
    </row>
    <row r="47" spans="2:23" ht="23.25" thickBot="1">
      <c r="B47" s="48">
        <v>5</v>
      </c>
      <c r="C47" s="473" t="s">
        <v>371</v>
      </c>
      <c r="D47" s="402" t="s">
        <v>540</v>
      </c>
      <c r="E47" s="404" t="s">
        <v>541</v>
      </c>
      <c r="F47" s="403" t="s">
        <v>536</v>
      </c>
      <c r="G47" s="51" t="s">
        <v>570</v>
      </c>
      <c r="H47" s="406" t="s">
        <v>544</v>
      </c>
      <c r="I47" s="407">
        <v>144</v>
      </c>
      <c r="J47" s="219" t="s">
        <v>3</v>
      </c>
      <c r="K47" s="408">
        <v>120</v>
      </c>
      <c r="L47" s="409">
        <v>480</v>
      </c>
      <c r="M47" s="170">
        <v>17280</v>
      </c>
      <c r="N47" s="57">
        <f>K47-K47/1*S5</f>
        <v>120</v>
      </c>
      <c r="O47" s="56">
        <f>L47-L47/1*S5</f>
        <v>480</v>
      </c>
      <c r="P47" s="57">
        <f>M47-M47/1*S5</f>
        <v>17280</v>
      </c>
      <c r="Q47" s="258"/>
      <c r="R47" s="204"/>
      <c r="S47" s="74">
        <f>MAX(Q47*O47,R47*P47)</f>
        <v>0</v>
      </c>
      <c r="T47" s="268">
        <v>0.03</v>
      </c>
      <c r="U47" s="263">
        <f>T47*R47</f>
        <v>0</v>
      </c>
      <c r="V47" s="263">
        <v>16</v>
      </c>
      <c r="W47" s="263">
        <f>V47*R47</f>
        <v>0</v>
      </c>
    </row>
    <row r="48" spans="2:23" ht="16.5" thickBot="1">
      <c r="B48" s="487" t="s">
        <v>15</v>
      </c>
      <c r="C48" s="488"/>
      <c r="D48" s="488"/>
      <c r="E48" s="488"/>
      <c r="F48" s="488"/>
      <c r="G48" s="488"/>
      <c r="H48" s="488"/>
      <c r="I48" s="488"/>
      <c r="J48" s="488"/>
      <c r="K48" s="156"/>
      <c r="L48" s="186"/>
      <c r="M48" s="157"/>
      <c r="N48" s="17"/>
      <c r="O48" s="17"/>
      <c r="P48" s="17"/>
      <c r="Q48" s="233"/>
      <c r="R48" s="210"/>
      <c r="S48" s="289"/>
      <c r="T48" s="268"/>
      <c r="U48" s="263"/>
      <c r="V48" s="263"/>
      <c r="W48" s="263"/>
    </row>
    <row r="49" spans="2:23" ht="15">
      <c r="B49" s="70">
        <v>1</v>
      </c>
      <c r="C49" s="475" t="s">
        <v>371</v>
      </c>
      <c r="D49" s="326" t="s">
        <v>16</v>
      </c>
      <c r="E49" s="72" t="s">
        <v>220</v>
      </c>
      <c r="F49" s="72" t="s">
        <v>143</v>
      </c>
      <c r="G49" s="89" t="s">
        <v>272</v>
      </c>
      <c r="H49" s="38" t="s">
        <v>27</v>
      </c>
      <c r="I49" s="38" t="s">
        <v>381</v>
      </c>
      <c r="J49" s="218" t="s">
        <v>3</v>
      </c>
      <c r="K49" s="169">
        <v>167</v>
      </c>
      <c r="L49" s="192">
        <v>668</v>
      </c>
      <c r="M49" s="170">
        <v>16032</v>
      </c>
      <c r="N49" s="57">
        <f>K49-K49/1*S5</f>
        <v>167</v>
      </c>
      <c r="O49" s="57">
        <f>L49-L49/1*S5</f>
        <v>668</v>
      </c>
      <c r="P49" s="57">
        <f>M49-M49/1*S5</f>
        <v>16032</v>
      </c>
      <c r="Q49" s="258"/>
      <c r="R49" s="122"/>
      <c r="S49" s="74">
        <f aca="true" t="shared" si="4" ref="S49:S58">MAX(Q49*O49,R49*P49)</f>
        <v>0</v>
      </c>
      <c r="T49" s="268">
        <v>0.06</v>
      </c>
      <c r="U49" s="263">
        <f t="shared" si="1"/>
        <v>0</v>
      </c>
      <c r="V49" s="263">
        <v>21.408</v>
      </c>
      <c r="W49" s="263">
        <f t="shared" si="0"/>
        <v>0</v>
      </c>
    </row>
    <row r="50" spans="2:23" ht="15">
      <c r="B50" s="35">
        <v>2</v>
      </c>
      <c r="C50" s="473" t="s">
        <v>371</v>
      </c>
      <c r="D50" s="331" t="s">
        <v>17</v>
      </c>
      <c r="E50" s="83" t="s">
        <v>221</v>
      </c>
      <c r="F50" s="83" t="s">
        <v>144</v>
      </c>
      <c r="G50" s="85" t="s">
        <v>272</v>
      </c>
      <c r="H50" s="38" t="s">
        <v>26</v>
      </c>
      <c r="I50" s="38" t="s">
        <v>378</v>
      </c>
      <c r="J50" s="219" t="s">
        <v>3</v>
      </c>
      <c r="K50" s="171">
        <v>228</v>
      </c>
      <c r="L50" s="193">
        <v>456</v>
      </c>
      <c r="M50" s="172">
        <v>16416</v>
      </c>
      <c r="N50" s="56">
        <f>K50-K50/1*S5</f>
        <v>228</v>
      </c>
      <c r="O50" s="56">
        <f>L50-L50/1*S5</f>
        <v>456</v>
      </c>
      <c r="P50" s="57">
        <f>M50-M50/1*S5</f>
        <v>16416</v>
      </c>
      <c r="Q50" s="256"/>
      <c r="R50" s="204"/>
      <c r="S50" s="74">
        <f t="shared" si="4"/>
        <v>0</v>
      </c>
      <c r="T50" s="268">
        <v>0.047</v>
      </c>
      <c r="U50" s="263">
        <f t="shared" si="1"/>
        <v>0</v>
      </c>
      <c r="V50" s="263">
        <v>18</v>
      </c>
      <c r="W50" s="263">
        <f t="shared" si="0"/>
        <v>0</v>
      </c>
    </row>
    <row r="51" spans="2:23" ht="15">
      <c r="B51" s="70">
        <v>3</v>
      </c>
      <c r="C51" s="473" t="s">
        <v>371</v>
      </c>
      <c r="D51" s="331" t="s">
        <v>18</v>
      </c>
      <c r="E51" s="83" t="s">
        <v>222</v>
      </c>
      <c r="F51" s="83" t="s">
        <v>438</v>
      </c>
      <c r="G51" s="85" t="s">
        <v>272</v>
      </c>
      <c r="H51" s="38" t="s">
        <v>27</v>
      </c>
      <c r="I51" s="38" t="s">
        <v>381</v>
      </c>
      <c r="J51" s="219" t="s">
        <v>3</v>
      </c>
      <c r="K51" s="171">
        <v>167</v>
      </c>
      <c r="L51" s="192">
        <v>668</v>
      </c>
      <c r="M51" s="172">
        <v>16032</v>
      </c>
      <c r="N51" s="56">
        <f>K51-K51/1*S5</f>
        <v>167</v>
      </c>
      <c r="O51" s="56">
        <f>L51-L51/1*S5</f>
        <v>668</v>
      </c>
      <c r="P51" s="57">
        <f>M51-M51/1*S5</f>
        <v>16032</v>
      </c>
      <c r="Q51" s="256"/>
      <c r="R51" s="204"/>
      <c r="S51" s="74">
        <f t="shared" si="4"/>
        <v>0</v>
      </c>
      <c r="T51" s="268">
        <v>0.06</v>
      </c>
      <c r="U51" s="263">
        <f t="shared" si="1"/>
        <v>0</v>
      </c>
      <c r="V51" s="263">
        <v>21.216</v>
      </c>
      <c r="W51" s="263">
        <f t="shared" si="0"/>
        <v>0</v>
      </c>
    </row>
    <row r="52" spans="2:23" ht="15">
      <c r="B52" s="35">
        <v>4</v>
      </c>
      <c r="C52" s="473" t="s">
        <v>371</v>
      </c>
      <c r="D52" s="331" t="s">
        <v>19</v>
      </c>
      <c r="E52" s="83" t="s">
        <v>221</v>
      </c>
      <c r="F52" s="83" t="s">
        <v>146</v>
      </c>
      <c r="G52" s="85" t="s">
        <v>272</v>
      </c>
      <c r="H52" s="38" t="s">
        <v>26</v>
      </c>
      <c r="I52" s="38" t="s">
        <v>378</v>
      </c>
      <c r="J52" s="219" t="s">
        <v>3</v>
      </c>
      <c r="K52" s="171">
        <v>228</v>
      </c>
      <c r="L52" s="193">
        <v>456</v>
      </c>
      <c r="M52" s="172">
        <v>16416</v>
      </c>
      <c r="N52" s="56">
        <f>K52-K52/1*S5</f>
        <v>228</v>
      </c>
      <c r="O52" s="56">
        <f>L52-L52/1*S5</f>
        <v>456</v>
      </c>
      <c r="P52" s="57">
        <f>M52-M52/1*S5</f>
        <v>16416</v>
      </c>
      <c r="Q52" s="256"/>
      <c r="R52" s="204"/>
      <c r="S52" s="74">
        <f t="shared" si="4"/>
        <v>0</v>
      </c>
      <c r="T52" s="268">
        <v>0.047</v>
      </c>
      <c r="U52" s="263">
        <f t="shared" si="1"/>
        <v>0</v>
      </c>
      <c r="V52" s="263">
        <v>18</v>
      </c>
      <c r="W52" s="263">
        <f t="shared" si="0"/>
        <v>0</v>
      </c>
    </row>
    <row r="53" spans="2:23" ht="15">
      <c r="B53" s="70">
        <v>5</v>
      </c>
      <c r="C53" s="473" t="s">
        <v>371</v>
      </c>
      <c r="D53" s="55" t="s">
        <v>20</v>
      </c>
      <c r="E53" s="83" t="s">
        <v>223</v>
      </c>
      <c r="F53" s="83" t="s">
        <v>145</v>
      </c>
      <c r="G53" s="85" t="s">
        <v>272</v>
      </c>
      <c r="H53" s="38" t="s">
        <v>305</v>
      </c>
      <c r="I53" s="38" t="s">
        <v>383</v>
      </c>
      <c r="J53" s="219" t="s">
        <v>3</v>
      </c>
      <c r="K53" s="171">
        <v>432.3</v>
      </c>
      <c r="L53" s="193">
        <v>864.6</v>
      </c>
      <c r="M53" s="172">
        <v>17292</v>
      </c>
      <c r="N53" s="56">
        <f>K53-K53/1*S5</f>
        <v>432.3</v>
      </c>
      <c r="O53" s="56">
        <f>L53-L53/1*S5</f>
        <v>864.6</v>
      </c>
      <c r="P53" s="57">
        <f>M53-M53/1*S5</f>
        <v>17292</v>
      </c>
      <c r="Q53" s="256"/>
      <c r="R53" s="204"/>
      <c r="S53" s="74">
        <f t="shared" si="4"/>
        <v>0</v>
      </c>
      <c r="T53" s="268">
        <v>0.004</v>
      </c>
      <c r="U53" s="263">
        <f t="shared" si="1"/>
        <v>0</v>
      </c>
      <c r="V53" s="263">
        <v>12</v>
      </c>
      <c r="W53" s="263">
        <f t="shared" si="0"/>
        <v>0</v>
      </c>
    </row>
    <row r="54" spans="2:23" ht="15">
      <c r="B54" s="35">
        <v>6</v>
      </c>
      <c r="C54" s="473" t="s">
        <v>371</v>
      </c>
      <c r="D54" s="55" t="s">
        <v>21</v>
      </c>
      <c r="E54" s="83" t="s">
        <v>224</v>
      </c>
      <c r="F54" s="69" t="s">
        <v>439</v>
      </c>
      <c r="G54" s="85" t="s">
        <v>272</v>
      </c>
      <c r="H54" s="38" t="s">
        <v>305</v>
      </c>
      <c r="I54" s="38" t="s">
        <v>383</v>
      </c>
      <c r="J54" s="219" t="s">
        <v>3</v>
      </c>
      <c r="K54" s="171">
        <v>377.3</v>
      </c>
      <c r="L54" s="193">
        <v>754.6</v>
      </c>
      <c r="M54" s="172">
        <v>15092</v>
      </c>
      <c r="N54" s="56">
        <f>K54-K54/1*S5</f>
        <v>377.3</v>
      </c>
      <c r="O54" s="56">
        <f>L54-L54/1*S5</f>
        <v>754.6</v>
      </c>
      <c r="P54" s="57">
        <f>M54-M54/1*S5</f>
        <v>15092</v>
      </c>
      <c r="Q54" s="256"/>
      <c r="R54" s="204"/>
      <c r="S54" s="74">
        <f t="shared" si="4"/>
        <v>0</v>
      </c>
      <c r="T54" s="268">
        <v>0.0376</v>
      </c>
      <c r="U54" s="263">
        <f t="shared" si="1"/>
        <v>0</v>
      </c>
      <c r="V54" s="263">
        <v>12</v>
      </c>
      <c r="W54" s="263">
        <f t="shared" si="0"/>
        <v>0</v>
      </c>
    </row>
    <row r="55" spans="2:23" ht="15">
      <c r="B55" s="70">
        <v>7</v>
      </c>
      <c r="C55" s="473" t="s">
        <v>371</v>
      </c>
      <c r="D55" s="55" t="s">
        <v>22</v>
      </c>
      <c r="E55" s="83" t="s">
        <v>223</v>
      </c>
      <c r="F55" s="69" t="s">
        <v>440</v>
      </c>
      <c r="G55" s="85" t="s">
        <v>272</v>
      </c>
      <c r="H55" s="38" t="s">
        <v>305</v>
      </c>
      <c r="I55" s="38" t="s">
        <v>383</v>
      </c>
      <c r="J55" s="219" t="s">
        <v>3</v>
      </c>
      <c r="K55" s="171">
        <v>432.3</v>
      </c>
      <c r="L55" s="193">
        <v>864.6</v>
      </c>
      <c r="M55" s="172">
        <v>17292</v>
      </c>
      <c r="N55" s="56">
        <f>K55-K55/1*S5</f>
        <v>432.3</v>
      </c>
      <c r="O55" s="56">
        <f>L55-L55/1*S5</f>
        <v>864.6</v>
      </c>
      <c r="P55" s="57">
        <f>M55-M55/1*S5</f>
        <v>17292</v>
      </c>
      <c r="Q55" s="256"/>
      <c r="R55" s="204"/>
      <c r="S55" s="74">
        <f t="shared" si="4"/>
        <v>0</v>
      </c>
      <c r="T55" s="268">
        <v>0.041</v>
      </c>
      <c r="U55" s="263">
        <f t="shared" si="1"/>
        <v>0</v>
      </c>
      <c r="V55" s="263">
        <v>12</v>
      </c>
      <c r="W55" s="263">
        <f t="shared" si="0"/>
        <v>0</v>
      </c>
    </row>
    <row r="56" spans="2:23" ht="42.75">
      <c r="B56" s="35">
        <v>8</v>
      </c>
      <c r="C56" s="473" t="s">
        <v>371</v>
      </c>
      <c r="D56" s="55" t="s">
        <v>23</v>
      </c>
      <c r="E56" s="83" t="s">
        <v>225</v>
      </c>
      <c r="F56" s="69" t="s">
        <v>412</v>
      </c>
      <c r="G56" s="85" t="s">
        <v>272</v>
      </c>
      <c r="H56" s="38" t="s">
        <v>28</v>
      </c>
      <c r="I56" s="38" t="s">
        <v>118</v>
      </c>
      <c r="J56" s="219" t="s">
        <v>3</v>
      </c>
      <c r="K56" s="171">
        <v>570</v>
      </c>
      <c r="L56" s="171">
        <v>570</v>
      </c>
      <c r="M56" s="172">
        <v>14250</v>
      </c>
      <c r="N56" s="56">
        <f>K56-K56/1*S5</f>
        <v>570</v>
      </c>
      <c r="O56" s="56">
        <f>L56-L56/1*S5</f>
        <v>570</v>
      </c>
      <c r="P56" s="57">
        <f>M56-M56/1*S5</f>
        <v>14250</v>
      </c>
      <c r="Q56" s="256"/>
      <c r="R56" s="204"/>
      <c r="S56" s="74">
        <f t="shared" si="4"/>
        <v>0</v>
      </c>
      <c r="T56" s="268">
        <v>0.041</v>
      </c>
      <c r="U56" s="263">
        <f t="shared" si="1"/>
        <v>0</v>
      </c>
      <c r="V56" s="263">
        <v>16.5</v>
      </c>
      <c r="W56" s="263">
        <f t="shared" si="0"/>
        <v>0</v>
      </c>
    </row>
    <row r="57" spans="2:23" ht="15">
      <c r="B57" s="70">
        <v>9</v>
      </c>
      <c r="C57" s="473" t="s">
        <v>371</v>
      </c>
      <c r="D57" s="55" t="s">
        <v>24</v>
      </c>
      <c r="E57" s="83" t="s">
        <v>226</v>
      </c>
      <c r="F57" s="69" t="s">
        <v>147</v>
      </c>
      <c r="G57" s="85" t="s">
        <v>272</v>
      </c>
      <c r="H57" s="38" t="s">
        <v>28</v>
      </c>
      <c r="I57" s="38" t="s">
        <v>118</v>
      </c>
      <c r="J57" s="219" t="s">
        <v>3</v>
      </c>
      <c r="K57" s="171">
        <v>570</v>
      </c>
      <c r="L57" s="171">
        <v>570</v>
      </c>
      <c r="M57" s="172">
        <v>14250</v>
      </c>
      <c r="N57" s="56">
        <f>K57-K57/1*S5</f>
        <v>570</v>
      </c>
      <c r="O57" s="56">
        <f>L57-L57/1*S5</f>
        <v>570</v>
      </c>
      <c r="P57" s="57">
        <f>M57-M57/1*S5</f>
        <v>14250</v>
      </c>
      <c r="Q57" s="256"/>
      <c r="R57" s="124"/>
      <c r="S57" s="74">
        <f t="shared" si="4"/>
        <v>0</v>
      </c>
      <c r="T57" s="268">
        <v>0.041</v>
      </c>
      <c r="U57" s="263">
        <f t="shared" si="1"/>
        <v>0</v>
      </c>
      <c r="V57" s="263">
        <v>16.3</v>
      </c>
      <c r="W57" s="263">
        <f t="shared" si="0"/>
        <v>0</v>
      </c>
    </row>
    <row r="58" spans="2:23" ht="28.5">
      <c r="B58" s="35">
        <v>10</v>
      </c>
      <c r="C58" s="473" t="s">
        <v>371</v>
      </c>
      <c r="D58" s="55" t="s">
        <v>25</v>
      </c>
      <c r="E58" s="83" t="s">
        <v>227</v>
      </c>
      <c r="F58" s="69" t="s">
        <v>300</v>
      </c>
      <c r="G58" s="85" t="s">
        <v>272</v>
      </c>
      <c r="H58" s="38" t="s">
        <v>28</v>
      </c>
      <c r="I58" s="38" t="s">
        <v>118</v>
      </c>
      <c r="J58" s="219" t="s">
        <v>3</v>
      </c>
      <c r="K58" s="171">
        <v>961</v>
      </c>
      <c r="L58" s="171">
        <v>961</v>
      </c>
      <c r="M58" s="172">
        <v>24025</v>
      </c>
      <c r="N58" s="56">
        <f>K58-K58/1*S5</f>
        <v>961</v>
      </c>
      <c r="O58" s="56">
        <f>L58-L58/1*S5</f>
        <v>961</v>
      </c>
      <c r="P58" s="57">
        <f>M58-M58/1*S5</f>
        <v>24025</v>
      </c>
      <c r="Q58" s="256"/>
      <c r="R58" s="122"/>
      <c r="S58" s="74">
        <f t="shared" si="4"/>
        <v>0</v>
      </c>
      <c r="T58" s="268">
        <v>0.061</v>
      </c>
      <c r="U58" s="263">
        <f t="shared" si="1"/>
        <v>0</v>
      </c>
      <c r="V58" s="263">
        <v>25.7</v>
      </c>
      <c r="W58" s="263">
        <f t="shared" si="0"/>
        <v>0</v>
      </c>
    </row>
    <row r="59" spans="2:23" ht="15.75" thickBot="1">
      <c r="B59" s="32"/>
      <c r="C59" s="20"/>
      <c r="D59" s="21"/>
      <c r="E59" s="22"/>
      <c r="F59" s="22"/>
      <c r="G59" s="33"/>
      <c r="H59" s="34"/>
      <c r="I59" s="34"/>
      <c r="J59" s="220"/>
      <c r="K59" s="177"/>
      <c r="L59" s="196"/>
      <c r="M59" s="178"/>
      <c r="N59" s="146"/>
      <c r="O59" s="146"/>
      <c r="P59" s="203"/>
      <c r="Q59" s="240"/>
      <c r="R59" s="241"/>
      <c r="S59" s="288"/>
      <c r="T59" s="268"/>
      <c r="U59" s="263"/>
      <c r="V59" s="263"/>
      <c r="W59" s="263"/>
    </row>
    <row r="60" spans="2:23" ht="16.5" thickBot="1">
      <c r="B60" s="487" t="s">
        <v>82</v>
      </c>
      <c r="C60" s="488"/>
      <c r="D60" s="488"/>
      <c r="E60" s="488"/>
      <c r="F60" s="488"/>
      <c r="G60" s="488"/>
      <c r="H60" s="488"/>
      <c r="I60" s="488"/>
      <c r="J60" s="488"/>
      <c r="K60" s="156"/>
      <c r="L60" s="186"/>
      <c r="M60" s="157"/>
      <c r="N60" s="17"/>
      <c r="O60" s="17"/>
      <c r="P60" s="17"/>
      <c r="Q60" s="233"/>
      <c r="R60" s="210"/>
      <c r="S60" s="289"/>
      <c r="T60" s="268"/>
      <c r="U60" s="263"/>
      <c r="V60" s="263"/>
      <c r="W60" s="263"/>
    </row>
    <row r="61" spans="1:23" s="58" customFormat="1" ht="45">
      <c r="A61" s="31"/>
      <c r="B61" s="70">
        <v>1</v>
      </c>
      <c r="C61" s="483" t="s">
        <v>371</v>
      </c>
      <c r="D61" s="326" t="s">
        <v>29</v>
      </c>
      <c r="E61" s="72" t="s">
        <v>152</v>
      </c>
      <c r="F61" s="72" t="s">
        <v>148</v>
      </c>
      <c r="G61" s="73" t="s">
        <v>289</v>
      </c>
      <c r="H61" s="45" t="s">
        <v>306</v>
      </c>
      <c r="I61" s="45" t="s">
        <v>384</v>
      </c>
      <c r="J61" s="218" t="s">
        <v>3</v>
      </c>
      <c r="K61" s="169">
        <v>36</v>
      </c>
      <c r="L61" s="192">
        <v>4320</v>
      </c>
      <c r="M61" s="170">
        <v>17280</v>
      </c>
      <c r="N61" s="57">
        <f>K61-K61/1*S5</f>
        <v>36</v>
      </c>
      <c r="O61" s="57">
        <f>L61-L61/1*S5</f>
        <v>4320</v>
      </c>
      <c r="P61" s="57">
        <f>M61-M61/1*S5</f>
        <v>17280</v>
      </c>
      <c r="Q61" s="257"/>
      <c r="R61" s="123"/>
      <c r="S61" s="74">
        <f aca="true" t="shared" si="5" ref="S61:S66">MAX(Q61*O61,R61*P61)</f>
        <v>0</v>
      </c>
      <c r="T61" s="268">
        <v>0.028</v>
      </c>
      <c r="U61" s="263">
        <f t="shared" si="1"/>
        <v>0</v>
      </c>
      <c r="V61" s="263">
        <v>10.1</v>
      </c>
      <c r="W61" s="263">
        <f t="shared" si="0"/>
        <v>0</v>
      </c>
    </row>
    <row r="62" spans="1:23" s="58" customFormat="1" ht="45">
      <c r="A62" s="31"/>
      <c r="B62" s="35">
        <v>2</v>
      </c>
      <c r="C62" s="483" t="s">
        <v>371</v>
      </c>
      <c r="D62" s="55" t="s">
        <v>30</v>
      </c>
      <c r="E62" s="75" t="s">
        <v>288</v>
      </c>
      <c r="F62" s="75" t="s">
        <v>149</v>
      </c>
      <c r="G62" s="76" t="s">
        <v>287</v>
      </c>
      <c r="H62" s="38" t="s">
        <v>92</v>
      </c>
      <c r="I62" s="38" t="s">
        <v>385</v>
      </c>
      <c r="J62" s="219" t="s">
        <v>3</v>
      </c>
      <c r="K62" s="171">
        <v>113</v>
      </c>
      <c r="L62" s="193">
        <v>452</v>
      </c>
      <c r="M62" s="172">
        <v>16272</v>
      </c>
      <c r="N62" s="56">
        <f>K62-K62/1*S5</f>
        <v>113</v>
      </c>
      <c r="O62" s="56">
        <f>L62-L62/1*S5</f>
        <v>452</v>
      </c>
      <c r="P62" s="57">
        <f>M62-M62/1*S5</f>
        <v>16272</v>
      </c>
      <c r="Q62" s="258"/>
      <c r="R62" s="124"/>
      <c r="S62" s="74">
        <f t="shared" si="5"/>
        <v>0</v>
      </c>
      <c r="T62" s="268">
        <v>0.042</v>
      </c>
      <c r="U62" s="263">
        <f t="shared" si="1"/>
        <v>0</v>
      </c>
      <c r="V62" s="263">
        <v>10.656</v>
      </c>
      <c r="W62" s="263">
        <f t="shared" si="0"/>
        <v>0</v>
      </c>
    </row>
    <row r="63" spans="1:23" s="81" customFormat="1" ht="36.75" customHeight="1">
      <c r="A63" s="77"/>
      <c r="B63" s="70">
        <v>3</v>
      </c>
      <c r="C63" s="483" t="s">
        <v>371</v>
      </c>
      <c r="D63" s="78" t="s">
        <v>212</v>
      </c>
      <c r="E63" s="79" t="s">
        <v>372</v>
      </c>
      <c r="F63" s="69" t="s">
        <v>150</v>
      </c>
      <c r="G63" s="80" t="s">
        <v>272</v>
      </c>
      <c r="H63" s="38" t="s">
        <v>93</v>
      </c>
      <c r="I63" s="38" t="s">
        <v>108</v>
      </c>
      <c r="J63" s="221" t="s">
        <v>3</v>
      </c>
      <c r="K63" s="179">
        <v>630</v>
      </c>
      <c r="L63" s="179">
        <v>630</v>
      </c>
      <c r="M63" s="180">
        <v>22680</v>
      </c>
      <c r="N63" s="56">
        <f>K63-K63/1*S5</f>
        <v>630</v>
      </c>
      <c r="O63" s="56">
        <f>L63-L63/1*S5</f>
        <v>630</v>
      </c>
      <c r="P63" s="57">
        <f>M63-M63/1*S5</f>
        <v>22680</v>
      </c>
      <c r="Q63" s="259"/>
      <c r="R63" s="125"/>
      <c r="S63" s="74">
        <f t="shared" si="5"/>
        <v>0</v>
      </c>
      <c r="T63" s="269">
        <v>0.083</v>
      </c>
      <c r="U63" s="263">
        <f t="shared" si="1"/>
        <v>0</v>
      </c>
      <c r="V63" s="264">
        <v>5.6</v>
      </c>
      <c r="W63" s="263">
        <f t="shared" si="0"/>
        <v>0</v>
      </c>
    </row>
    <row r="64" spans="1:23" s="58" customFormat="1" ht="26.25" customHeight="1">
      <c r="A64" s="31"/>
      <c r="B64" s="35">
        <v>4</v>
      </c>
      <c r="C64" s="483" t="s">
        <v>371</v>
      </c>
      <c r="D64" s="55" t="s">
        <v>31</v>
      </c>
      <c r="E64" s="79" t="s">
        <v>297</v>
      </c>
      <c r="F64" s="69" t="s">
        <v>545</v>
      </c>
      <c r="G64" s="106" t="s">
        <v>272</v>
      </c>
      <c r="H64" s="38" t="s">
        <v>94</v>
      </c>
      <c r="I64" s="38" t="s">
        <v>381</v>
      </c>
      <c r="J64" s="219" t="s">
        <v>3</v>
      </c>
      <c r="K64" s="171">
        <v>158</v>
      </c>
      <c r="L64" s="193">
        <v>632</v>
      </c>
      <c r="M64" s="172">
        <v>15168</v>
      </c>
      <c r="N64" s="56">
        <f>K64-K64/1*S5</f>
        <v>158</v>
      </c>
      <c r="O64" s="56">
        <f>L64-L64/1*S5</f>
        <v>632</v>
      </c>
      <c r="P64" s="57">
        <f>M64-M64/1*S5</f>
        <v>15168</v>
      </c>
      <c r="Q64" s="258"/>
      <c r="R64" s="124"/>
      <c r="S64" s="74">
        <f t="shared" si="5"/>
        <v>0</v>
      </c>
      <c r="T64" s="269">
        <v>0.033</v>
      </c>
      <c r="U64" s="263">
        <f t="shared" si="1"/>
        <v>0</v>
      </c>
      <c r="V64" s="263">
        <v>14.976</v>
      </c>
      <c r="W64" s="263">
        <f t="shared" si="0"/>
        <v>0</v>
      </c>
    </row>
    <row r="65" spans="1:23" s="58" customFormat="1" ht="24" customHeight="1">
      <c r="A65" s="31"/>
      <c r="B65" s="70">
        <v>5</v>
      </c>
      <c r="C65" s="483" t="s">
        <v>371</v>
      </c>
      <c r="D65" s="55" t="s">
        <v>32</v>
      </c>
      <c r="E65" s="79" t="s">
        <v>298</v>
      </c>
      <c r="F65" s="69" t="s">
        <v>151</v>
      </c>
      <c r="G65" s="107" t="s">
        <v>272</v>
      </c>
      <c r="H65" s="38" t="s">
        <v>207</v>
      </c>
      <c r="I65" s="38" t="s">
        <v>386</v>
      </c>
      <c r="J65" s="221" t="s">
        <v>3</v>
      </c>
      <c r="K65" s="171">
        <v>510</v>
      </c>
      <c r="L65" s="193">
        <v>2040</v>
      </c>
      <c r="M65" s="172">
        <v>32640</v>
      </c>
      <c r="N65" s="56">
        <f>K65-K65/1*S5</f>
        <v>510</v>
      </c>
      <c r="O65" s="56">
        <f>L65-L65/1*S5</f>
        <v>2040</v>
      </c>
      <c r="P65" s="57">
        <f>M65-M65/1*S5</f>
        <v>32640</v>
      </c>
      <c r="Q65" s="258"/>
      <c r="R65" s="124"/>
      <c r="S65" s="74">
        <f t="shared" si="5"/>
        <v>0</v>
      </c>
      <c r="T65" s="269">
        <v>0.087</v>
      </c>
      <c r="U65" s="263">
        <f t="shared" si="1"/>
        <v>0</v>
      </c>
      <c r="V65" s="263">
        <v>23.296</v>
      </c>
      <c r="W65" s="263">
        <f t="shared" si="0"/>
        <v>0</v>
      </c>
    </row>
    <row r="66" spans="1:23" s="58" customFormat="1" ht="23.25" customHeight="1">
      <c r="A66" s="31"/>
      <c r="B66" s="35">
        <v>6</v>
      </c>
      <c r="C66" s="483" t="s">
        <v>371</v>
      </c>
      <c r="D66" s="55" t="s">
        <v>33</v>
      </c>
      <c r="E66" s="79" t="s">
        <v>299</v>
      </c>
      <c r="F66" s="69" t="s">
        <v>153</v>
      </c>
      <c r="G66" s="106" t="s">
        <v>272</v>
      </c>
      <c r="H66" s="38" t="s">
        <v>117</v>
      </c>
      <c r="I66" s="38" t="s">
        <v>354</v>
      </c>
      <c r="J66" s="221" t="s">
        <v>3</v>
      </c>
      <c r="K66" s="171">
        <v>635</v>
      </c>
      <c r="L66" s="193">
        <v>1270</v>
      </c>
      <c r="M66" s="174">
        <v>15240</v>
      </c>
      <c r="N66" s="56">
        <f>K66-K66/1*S5</f>
        <v>635</v>
      </c>
      <c r="O66" s="56">
        <f>L66-L66/1*S5</f>
        <v>1270</v>
      </c>
      <c r="P66" s="57">
        <f>M66-M66/1*S5</f>
        <v>15240</v>
      </c>
      <c r="Q66" s="258"/>
      <c r="R66" s="124"/>
      <c r="S66" s="74">
        <f t="shared" si="5"/>
        <v>0</v>
      </c>
      <c r="T66" s="269">
        <v>0.057</v>
      </c>
      <c r="U66" s="263">
        <f t="shared" si="1"/>
        <v>0</v>
      </c>
      <c r="V66" s="263">
        <v>16.8</v>
      </c>
      <c r="W66" s="263">
        <f t="shared" si="0"/>
        <v>0</v>
      </c>
    </row>
    <row r="67" spans="2:23" ht="15.75" thickBot="1">
      <c r="B67" s="32"/>
      <c r="C67" s="20"/>
      <c r="D67" s="21"/>
      <c r="E67" s="22"/>
      <c r="F67" s="22"/>
      <c r="G67" s="33"/>
      <c r="H67" s="34"/>
      <c r="I67" s="34"/>
      <c r="J67" s="220"/>
      <c r="K67" s="177"/>
      <c r="L67" s="196"/>
      <c r="M67" s="176"/>
      <c r="N67" s="146"/>
      <c r="O67" s="146"/>
      <c r="P67" s="203"/>
      <c r="Q67" s="240"/>
      <c r="R67" s="241"/>
      <c r="S67" s="288"/>
      <c r="T67" s="268"/>
      <c r="U67" s="263"/>
      <c r="V67" s="263"/>
      <c r="W67" s="263"/>
    </row>
    <row r="68" spans="2:23" ht="16.5" thickBot="1">
      <c r="B68" s="487" t="s">
        <v>34</v>
      </c>
      <c r="C68" s="488"/>
      <c r="D68" s="488"/>
      <c r="E68" s="488"/>
      <c r="F68" s="488"/>
      <c r="G68" s="488"/>
      <c r="H68" s="488"/>
      <c r="I68" s="488"/>
      <c r="J68" s="488"/>
      <c r="K68" s="156"/>
      <c r="L68" s="186"/>
      <c r="M68" s="157"/>
      <c r="N68" s="17"/>
      <c r="O68" s="17"/>
      <c r="P68" s="17"/>
      <c r="Q68" s="233"/>
      <c r="R68" s="210"/>
      <c r="S68" s="289"/>
      <c r="T68" s="268"/>
      <c r="U68" s="263"/>
      <c r="V68" s="263"/>
      <c r="W68" s="263"/>
    </row>
    <row r="69" spans="2:23" ht="45">
      <c r="B69" s="70">
        <v>1</v>
      </c>
      <c r="C69" s="484" t="s">
        <v>371</v>
      </c>
      <c r="D69" s="71" t="s">
        <v>35</v>
      </c>
      <c r="E69" s="72" t="s">
        <v>213</v>
      </c>
      <c r="F69" s="201" t="s">
        <v>154</v>
      </c>
      <c r="G69" s="202" t="s">
        <v>286</v>
      </c>
      <c r="H69" s="45" t="s">
        <v>43</v>
      </c>
      <c r="I69" s="45" t="s">
        <v>387</v>
      </c>
      <c r="J69" s="222" t="s">
        <v>3</v>
      </c>
      <c r="K69" s="169">
        <v>7.1</v>
      </c>
      <c r="L69" s="192">
        <v>511.2</v>
      </c>
      <c r="M69" s="170">
        <v>8179.2</v>
      </c>
      <c r="N69" s="57">
        <f>K69-K69/1*S5</f>
        <v>7.1</v>
      </c>
      <c r="O69" s="57">
        <f>L69-L69/1*S5</f>
        <v>511.2</v>
      </c>
      <c r="P69" s="57">
        <f>M69-M69/1*S5</f>
        <v>8179.2</v>
      </c>
      <c r="Q69" s="257"/>
      <c r="R69" s="123"/>
      <c r="S69" s="74">
        <f>MAX(Q69*O69,R69*P69)</f>
        <v>0</v>
      </c>
      <c r="T69" s="268">
        <v>0.024</v>
      </c>
      <c r="U69" s="263">
        <f t="shared" si="1"/>
        <v>0</v>
      </c>
      <c r="V69" s="263">
        <v>6</v>
      </c>
      <c r="W69" s="263">
        <f t="shared" si="0"/>
        <v>0</v>
      </c>
    </row>
    <row r="70" spans="2:23" s="314" customFormat="1" ht="14.25" customHeight="1">
      <c r="B70" s="127">
        <v>2</v>
      </c>
      <c r="C70" s="484" t="s">
        <v>371</v>
      </c>
      <c r="D70" s="315" t="s">
        <v>36</v>
      </c>
      <c r="E70" s="316" t="s">
        <v>155</v>
      </c>
      <c r="F70" s="90" t="s">
        <v>155</v>
      </c>
      <c r="G70" s="317" t="s">
        <v>272</v>
      </c>
      <c r="H70" s="132" t="s">
        <v>210</v>
      </c>
      <c r="I70" s="132" t="s">
        <v>388</v>
      </c>
      <c r="J70" s="221" t="s">
        <v>3</v>
      </c>
      <c r="K70" s="182">
        <v>34</v>
      </c>
      <c r="L70" s="318">
        <v>204</v>
      </c>
      <c r="M70" s="182">
        <v>14688</v>
      </c>
      <c r="N70" s="283">
        <f>K70-K70/1*S5</f>
        <v>34</v>
      </c>
      <c r="O70" s="283">
        <f>L70-L70/1*S5</f>
        <v>204</v>
      </c>
      <c r="P70" s="282">
        <f>M70-M70/1*S5</f>
        <v>14688</v>
      </c>
      <c r="Q70" s="257"/>
      <c r="R70" s="123"/>
      <c r="S70" s="319">
        <f>MAX(Q70*O70,R70*P70)</f>
        <v>0</v>
      </c>
      <c r="T70" s="304">
        <v>0.041</v>
      </c>
      <c r="U70" s="266">
        <f t="shared" si="1"/>
        <v>0</v>
      </c>
      <c r="V70" s="266">
        <v>10.8</v>
      </c>
      <c r="W70" s="266">
        <f t="shared" si="0"/>
        <v>0</v>
      </c>
    </row>
    <row r="71" spans="2:23" ht="33" customHeight="1">
      <c r="B71" s="35">
        <v>3</v>
      </c>
      <c r="C71" s="484" t="s">
        <v>371</v>
      </c>
      <c r="D71" s="55" t="s">
        <v>37</v>
      </c>
      <c r="E71" s="83" t="s">
        <v>214</v>
      </c>
      <c r="F71" s="69" t="s">
        <v>156</v>
      </c>
      <c r="G71" s="114" t="s">
        <v>272</v>
      </c>
      <c r="H71" s="38" t="s">
        <v>44</v>
      </c>
      <c r="I71" s="38" t="s">
        <v>389</v>
      </c>
      <c r="J71" s="221" t="s">
        <v>3</v>
      </c>
      <c r="K71" s="171">
        <v>9.8</v>
      </c>
      <c r="L71" s="193">
        <v>705.6</v>
      </c>
      <c r="M71" s="172">
        <v>14112</v>
      </c>
      <c r="N71" s="56">
        <f>K71-K71/1*S5</f>
        <v>9.8</v>
      </c>
      <c r="O71" s="56">
        <f>L71-L71/1*S5</f>
        <v>705.6</v>
      </c>
      <c r="P71" s="57">
        <f>M71-M71/1*S5</f>
        <v>14112</v>
      </c>
      <c r="Q71" s="257"/>
      <c r="R71" s="123"/>
      <c r="S71" s="74">
        <f>MAX(Q71*O71,R71*P71)</f>
        <v>0</v>
      </c>
      <c r="T71" s="268">
        <v>0.026</v>
      </c>
      <c r="U71" s="263">
        <f t="shared" si="1"/>
        <v>0</v>
      </c>
      <c r="V71" s="263">
        <v>14.4</v>
      </c>
      <c r="W71" s="263">
        <f t="shared" si="0"/>
        <v>0</v>
      </c>
    </row>
    <row r="72" spans="2:23" ht="60.75" customHeight="1">
      <c r="B72" s="420">
        <v>4</v>
      </c>
      <c r="C72" s="484" t="s">
        <v>371</v>
      </c>
      <c r="D72" s="145" t="s">
        <v>38</v>
      </c>
      <c r="E72" s="421" t="s">
        <v>558</v>
      </c>
      <c r="F72" s="421" t="s">
        <v>558</v>
      </c>
      <c r="G72" s="202" t="s">
        <v>557</v>
      </c>
      <c r="H72" s="309" t="s">
        <v>45</v>
      </c>
      <c r="I72" s="309" t="s">
        <v>107</v>
      </c>
      <c r="J72" s="221" t="s">
        <v>3</v>
      </c>
      <c r="K72" s="171">
        <v>50</v>
      </c>
      <c r="L72" s="193">
        <v>300</v>
      </c>
      <c r="M72" s="172">
        <v>15000</v>
      </c>
      <c r="N72" s="56">
        <f>K72-K72/1*S5</f>
        <v>50</v>
      </c>
      <c r="O72" s="56">
        <f>L72-L72/1*S5</f>
        <v>300</v>
      </c>
      <c r="P72" s="56">
        <f>M72-M72/1*S5</f>
        <v>15000</v>
      </c>
      <c r="Q72" s="257"/>
      <c r="R72" s="123"/>
      <c r="S72" s="74">
        <f>MAX(Q72*O72,R72*P72)</f>
        <v>0</v>
      </c>
      <c r="T72" s="268">
        <v>0.025</v>
      </c>
      <c r="U72" s="263">
        <f t="shared" si="1"/>
        <v>0</v>
      </c>
      <c r="V72" s="263">
        <v>17</v>
      </c>
      <c r="W72" s="263">
        <f t="shared" si="0"/>
        <v>0</v>
      </c>
    </row>
    <row r="73" spans="2:23" s="31" customFormat="1" ht="81" customHeight="1" thickBot="1">
      <c r="B73" s="416">
        <v>5</v>
      </c>
      <c r="C73" s="484" t="s">
        <v>371</v>
      </c>
      <c r="D73" s="145" t="s">
        <v>556</v>
      </c>
      <c r="E73" s="417" t="s">
        <v>559</v>
      </c>
      <c r="F73" s="417" t="s">
        <v>559</v>
      </c>
      <c r="G73" s="202" t="s">
        <v>557</v>
      </c>
      <c r="H73" s="309" t="s">
        <v>574</v>
      </c>
      <c r="I73" s="309" t="s">
        <v>575</v>
      </c>
      <c r="J73" s="216" t="s">
        <v>3</v>
      </c>
      <c r="K73" s="312">
        <v>35</v>
      </c>
      <c r="L73" s="311">
        <v>350</v>
      </c>
      <c r="M73" s="312">
        <v>35000</v>
      </c>
      <c r="N73" s="56">
        <f>K73-K73/1*S5</f>
        <v>35</v>
      </c>
      <c r="O73" s="56">
        <f>L73-L73/1*S5</f>
        <v>350</v>
      </c>
      <c r="P73" s="56">
        <f>M73-M73/1*S5</f>
        <v>35000</v>
      </c>
      <c r="Q73" s="257"/>
      <c r="R73" s="123"/>
      <c r="S73" s="349">
        <f aca="true" t="shared" si="6" ref="S73:S78">MAX(Q73*O73,R73*P73)</f>
        <v>0</v>
      </c>
      <c r="T73" s="304">
        <v>0.032</v>
      </c>
      <c r="U73" s="266">
        <f t="shared" si="1"/>
        <v>0</v>
      </c>
      <c r="V73" s="266">
        <v>26</v>
      </c>
      <c r="W73" s="266">
        <f t="shared" si="0"/>
        <v>0</v>
      </c>
    </row>
    <row r="74" spans="2:23" ht="15.75" thickBot="1">
      <c r="B74" s="504"/>
      <c r="C74" s="505"/>
      <c r="D74" s="505"/>
      <c r="E74" s="505"/>
      <c r="F74" s="505"/>
      <c r="G74" s="505"/>
      <c r="H74" s="505"/>
      <c r="I74" s="505"/>
      <c r="J74" s="505"/>
      <c r="K74" s="505"/>
      <c r="L74" s="505"/>
      <c r="M74" s="506"/>
      <c r="N74" s="17"/>
      <c r="O74" s="17"/>
      <c r="P74" s="17"/>
      <c r="Q74" s="233"/>
      <c r="R74" s="210"/>
      <c r="S74" s="289"/>
      <c r="T74" s="268"/>
      <c r="U74" s="263"/>
      <c r="V74" s="263"/>
      <c r="W74" s="263"/>
    </row>
    <row r="75" spans="2:23" ht="16.5" thickBot="1">
      <c r="B75" s="500" t="s">
        <v>39</v>
      </c>
      <c r="C75" s="501"/>
      <c r="D75" s="501"/>
      <c r="E75" s="501"/>
      <c r="F75" s="501"/>
      <c r="G75" s="501"/>
      <c r="H75" s="501"/>
      <c r="I75" s="501"/>
      <c r="J75" s="501"/>
      <c r="K75" s="297"/>
      <c r="L75" s="298"/>
      <c r="M75" s="159"/>
      <c r="N75" s="44"/>
      <c r="O75" s="44"/>
      <c r="P75" s="44"/>
      <c r="Q75" s="232"/>
      <c r="R75" s="147"/>
      <c r="S75" s="290"/>
      <c r="T75" s="268"/>
      <c r="U75" s="263"/>
      <c r="V75" s="263"/>
      <c r="W75" s="263"/>
    </row>
    <row r="76" spans="2:23" ht="112.5">
      <c r="B76" s="70">
        <v>1</v>
      </c>
      <c r="C76" s="473" t="s">
        <v>371</v>
      </c>
      <c r="D76" s="326" t="s">
        <v>40</v>
      </c>
      <c r="E76" s="72" t="s">
        <v>362</v>
      </c>
      <c r="F76" s="50" t="s">
        <v>157</v>
      </c>
      <c r="G76" s="281" t="s">
        <v>290</v>
      </c>
      <c r="H76" s="45" t="s">
        <v>47</v>
      </c>
      <c r="I76" s="45" t="s">
        <v>310</v>
      </c>
      <c r="J76" s="218" t="s">
        <v>308</v>
      </c>
      <c r="K76" s="57">
        <v>720</v>
      </c>
      <c r="L76" s="57">
        <v>720</v>
      </c>
      <c r="M76" s="57">
        <v>10800</v>
      </c>
      <c r="N76" s="57">
        <f>K76-K76/1*S5</f>
        <v>720</v>
      </c>
      <c r="O76" s="57">
        <f>L76-L76/1*S5</f>
        <v>720</v>
      </c>
      <c r="P76" s="57">
        <f>M76-M76/1*S5</f>
        <v>10800</v>
      </c>
      <c r="Q76" s="257"/>
      <c r="R76" s="122"/>
      <c r="S76" s="74">
        <f t="shared" si="6"/>
        <v>0</v>
      </c>
      <c r="T76" s="268">
        <v>0.051</v>
      </c>
      <c r="U76" s="263">
        <f t="shared" si="1"/>
        <v>0</v>
      </c>
      <c r="V76" s="263">
        <v>9.54</v>
      </c>
      <c r="W76" s="263">
        <f t="shared" si="0"/>
        <v>0</v>
      </c>
    </row>
    <row r="77" spans="2:23" ht="129.75" customHeight="1">
      <c r="B77" s="35">
        <v>2</v>
      </c>
      <c r="C77" s="473" t="s">
        <v>371</v>
      </c>
      <c r="D77" s="331" t="s">
        <v>41</v>
      </c>
      <c r="E77" s="83" t="s">
        <v>363</v>
      </c>
      <c r="F77" s="53" t="s">
        <v>158</v>
      </c>
      <c r="G77" s="271" t="s">
        <v>291</v>
      </c>
      <c r="H77" s="38" t="s">
        <v>48</v>
      </c>
      <c r="I77" s="38" t="s">
        <v>264</v>
      </c>
      <c r="J77" s="219" t="s">
        <v>308</v>
      </c>
      <c r="K77" s="57">
        <v>840</v>
      </c>
      <c r="L77" s="57">
        <v>840</v>
      </c>
      <c r="M77" s="57">
        <v>10080</v>
      </c>
      <c r="N77" s="56">
        <f>K77-K77/1*S5</f>
        <v>840</v>
      </c>
      <c r="O77" s="56">
        <f>L77-L77/1*S5</f>
        <v>840</v>
      </c>
      <c r="P77" s="57">
        <f>M77-M77/1*S5</f>
        <v>10080</v>
      </c>
      <c r="Q77" s="258"/>
      <c r="R77" s="122"/>
      <c r="S77" s="74">
        <f t="shared" si="6"/>
        <v>0</v>
      </c>
      <c r="T77" s="268">
        <v>0.054</v>
      </c>
      <c r="U77" s="263">
        <f t="shared" si="1"/>
        <v>0</v>
      </c>
      <c r="V77" s="263">
        <v>7.5</v>
      </c>
      <c r="W77" s="263">
        <f t="shared" si="0"/>
        <v>0</v>
      </c>
    </row>
    <row r="78" spans="2:23" ht="98.25" customHeight="1">
      <c r="B78" s="35">
        <v>3</v>
      </c>
      <c r="C78" s="473" t="s">
        <v>371</v>
      </c>
      <c r="D78" s="331" t="s">
        <v>42</v>
      </c>
      <c r="E78" s="83" t="s">
        <v>364</v>
      </c>
      <c r="F78" s="53" t="s">
        <v>159</v>
      </c>
      <c r="G78" s="82" t="s">
        <v>292</v>
      </c>
      <c r="H78" s="38" t="s">
        <v>48</v>
      </c>
      <c r="I78" s="38" t="s">
        <v>264</v>
      </c>
      <c r="J78" s="219" t="s">
        <v>308</v>
      </c>
      <c r="K78" s="57">
        <v>1050</v>
      </c>
      <c r="L78" s="57">
        <v>1050</v>
      </c>
      <c r="M78" s="57">
        <v>12600</v>
      </c>
      <c r="N78" s="56">
        <f>K78-K78/1*S5</f>
        <v>1050</v>
      </c>
      <c r="O78" s="56">
        <f>L78-L78/1*S5</f>
        <v>1050</v>
      </c>
      <c r="P78" s="57">
        <f>M78-M78/1*S5</f>
        <v>12600</v>
      </c>
      <c r="Q78" s="258"/>
      <c r="R78" s="122"/>
      <c r="S78" s="74">
        <f t="shared" si="6"/>
        <v>0</v>
      </c>
      <c r="T78" s="268">
        <v>0.072</v>
      </c>
      <c r="U78" s="263">
        <f t="shared" si="1"/>
        <v>0</v>
      </c>
      <c r="V78" s="263">
        <v>9</v>
      </c>
      <c r="W78" s="263">
        <f t="shared" si="0"/>
        <v>0</v>
      </c>
    </row>
    <row r="79" spans="2:23" ht="15.75" thickBot="1">
      <c r="B79" s="32"/>
      <c r="C79" s="20"/>
      <c r="D79" s="21"/>
      <c r="E79" s="22"/>
      <c r="F79" s="22"/>
      <c r="G79" s="33"/>
      <c r="H79" s="34"/>
      <c r="I79" s="34"/>
      <c r="J79" s="220"/>
      <c r="K79" s="177"/>
      <c r="L79" s="196"/>
      <c r="M79" s="176"/>
      <c r="N79" s="146"/>
      <c r="O79" s="146"/>
      <c r="P79" s="203"/>
      <c r="Q79" s="240"/>
      <c r="R79" s="241"/>
      <c r="S79" s="288"/>
      <c r="T79" s="268"/>
      <c r="U79" s="263"/>
      <c r="V79" s="263"/>
      <c r="W79" s="263"/>
    </row>
    <row r="80" spans="2:23" ht="16.5" thickBot="1">
      <c r="B80" s="487" t="s">
        <v>523</v>
      </c>
      <c r="C80" s="488"/>
      <c r="D80" s="488"/>
      <c r="E80" s="488"/>
      <c r="F80" s="488"/>
      <c r="G80" s="488"/>
      <c r="H80" s="488"/>
      <c r="I80" s="488"/>
      <c r="J80" s="488"/>
      <c r="K80" s="156"/>
      <c r="L80" s="186"/>
      <c r="M80" s="157"/>
      <c r="N80" s="17"/>
      <c r="O80" s="17"/>
      <c r="P80" s="17"/>
      <c r="Q80" s="233"/>
      <c r="R80" s="210"/>
      <c r="S80" s="289"/>
      <c r="T80" s="268"/>
      <c r="U80" s="263"/>
      <c r="V80" s="263"/>
      <c r="W80" s="263"/>
    </row>
    <row r="81" spans="2:23" ht="27.75" customHeight="1">
      <c r="B81" s="374">
        <v>1</v>
      </c>
      <c r="C81" s="483" t="s">
        <v>371</v>
      </c>
      <c r="D81" s="394" t="s">
        <v>526</v>
      </c>
      <c r="E81" s="375" t="s">
        <v>560</v>
      </c>
      <c r="F81" s="397" t="s">
        <v>524</v>
      </c>
      <c r="G81" s="452" t="s">
        <v>571</v>
      </c>
      <c r="H81" s="396" t="s">
        <v>529</v>
      </c>
      <c r="I81" s="392">
        <v>3600</v>
      </c>
      <c r="J81" s="376" t="s">
        <v>3</v>
      </c>
      <c r="K81" s="377">
        <v>5</v>
      </c>
      <c r="L81" s="378">
        <v>720</v>
      </c>
      <c r="M81" s="379">
        <v>18000</v>
      </c>
      <c r="N81" s="380">
        <f>K81-K81/1*S5</f>
        <v>5</v>
      </c>
      <c r="O81" s="380">
        <f>L81-L81/1*S5</f>
        <v>720</v>
      </c>
      <c r="P81" s="380">
        <f>M81-M81/1*S5</f>
        <v>18000</v>
      </c>
      <c r="Q81" s="381"/>
      <c r="R81" s="382"/>
      <c r="S81" s="383">
        <f>MAX(Q81*O81,R81*P81)</f>
        <v>0</v>
      </c>
      <c r="T81" s="268">
        <v>0.05</v>
      </c>
      <c r="U81" s="263">
        <f>T81*R81</f>
        <v>0</v>
      </c>
      <c r="V81" s="263">
        <v>9</v>
      </c>
      <c r="W81" s="263">
        <f>V81*R81</f>
        <v>0</v>
      </c>
    </row>
    <row r="82" spans="2:23" ht="78.75">
      <c r="B82" s="35">
        <v>2</v>
      </c>
      <c r="C82" s="483" t="s">
        <v>371</v>
      </c>
      <c r="D82" s="395" t="s">
        <v>527</v>
      </c>
      <c r="E82" s="83" t="s">
        <v>561</v>
      </c>
      <c r="F82" s="398" t="s">
        <v>525</v>
      </c>
      <c r="G82" s="453" t="s">
        <v>572</v>
      </c>
      <c r="H82" s="367" t="s">
        <v>531</v>
      </c>
      <c r="I82" s="393">
        <v>120</v>
      </c>
      <c r="J82" s="221" t="s">
        <v>3</v>
      </c>
      <c r="K82" s="169">
        <v>160</v>
      </c>
      <c r="L82" s="169">
        <v>960</v>
      </c>
      <c r="M82" s="169">
        <v>19200</v>
      </c>
      <c r="N82" s="56">
        <f>K82-K82/1*S5</f>
        <v>160</v>
      </c>
      <c r="O82" s="56">
        <f>L82-L82/1*S5</f>
        <v>960</v>
      </c>
      <c r="P82" s="57">
        <f>M82-M82/1*S5</f>
        <v>19200</v>
      </c>
      <c r="Q82" s="258"/>
      <c r="R82" s="124"/>
      <c r="S82" s="74">
        <f>MAX(Q82*O82,R82*P82)</f>
        <v>0</v>
      </c>
      <c r="T82" s="268">
        <v>0.08</v>
      </c>
      <c r="U82" s="263">
        <f>T82*R82</f>
        <v>0</v>
      </c>
      <c r="V82" s="263">
        <v>10</v>
      </c>
      <c r="W82" s="263">
        <f>V82*R82</f>
        <v>0</v>
      </c>
    </row>
    <row r="83" spans="2:23" s="1" customFormat="1" ht="33.75">
      <c r="B83" s="127">
        <v>4</v>
      </c>
      <c r="C83" s="483" t="s">
        <v>371</v>
      </c>
      <c r="D83" s="395" t="s">
        <v>528</v>
      </c>
      <c r="E83" s="316" t="s">
        <v>562</v>
      </c>
      <c r="F83" s="398" t="s">
        <v>586</v>
      </c>
      <c r="G83" s="202" t="s">
        <v>573</v>
      </c>
      <c r="H83" s="367" t="s">
        <v>532</v>
      </c>
      <c r="I83" s="393">
        <v>36</v>
      </c>
      <c r="J83" s="219" t="s">
        <v>3</v>
      </c>
      <c r="K83" s="169">
        <v>900</v>
      </c>
      <c r="L83" s="169">
        <v>2700</v>
      </c>
      <c r="M83" s="169">
        <v>32400</v>
      </c>
      <c r="N83" s="56">
        <f>K83-K83/1*S5</f>
        <v>900</v>
      </c>
      <c r="O83" s="56">
        <f>L83-L83/1*S5</f>
        <v>2700</v>
      </c>
      <c r="P83" s="56">
        <f>M83-M83/1*S5</f>
        <v>32400</v>
      </c>
      <c r="Q83" s="258"/>
      <c r="R83" s="123"/>
      <c r="S83" s="303">
        <f>MAX(Q83*O83,R83*P83)</f>
        <v>0</v>
      </c>
      <c r="T83" s="304">
        <v>0.123</v>
      </c>
      <c r="U83" s="263">
        <f>T83*R83</f>
        <v>0</v>
      </c>
      <c r="V83" s="266">
        <v>14</v>
      </c>
      <c r="W83" s="263">
        <f>V83*R83</f>
        <v>0</v>
      </c>
    </row>
    <row r="84" spans="2:23" ht="15.75" thickBot="1">
      <c r="B84" s="384"/>
      <c r="C84" s="474"/>
      <c r="D84" s="385"/>
      <c r="E84" s="386"/>
      <c r="F84" s="387"/>
      <c r="G84" s="388"/>
      <c r="H84" s="389"/>
      <c r="I84" s="389"/>
      <c r="J84" s="390"/>
      <c r="K84" s="43"/>
      <c r="L84" s="43"/>
      <c r="M84" s="43"/>
      <c r="N84" s="44"/>
      <c r="O84" s="44"/>
      <c r="P84" s="44"/>
      <c r="Q84" s="391"/>
      <c r="R84" s="147"/>
      <c r="S84" s="290"/>
      <c r="T84" s="268"/>
      <c r="U84" s="263"/>
      <c r="V84" s="263"/>
      <c r="W84" s="263"/>
    </row>
    <row r="85" spans="2:23" ht="16.5" thickBot="1">
      <c r="B85" s="487" t="s">
        <v>49</v>
      </c>
      <c r="C85" s="488"/>
      <c r="D85" s="488"/>
      <c r="E85" s="488"/>
      <c r="F85" s="488"/>
      <c r="G85" s="488"/>
      <c r="H85" s="488"/>
      <c r="I85" s="488"/>
      <c r="J85" s="488"/>
      <c r="K85" s="156"/>
      <c r="L85" s="186"/>
      <c r="M85" s="157"/>
      <c r="N85" s="17"/>
      <c r="O85" s="17"/>
      <c r="P85" s="17"/>
      <c r="Q85" s="233"/>
      <c r="R85" s="210"/>
      <c r="S85" s="289"/>
      <c r="T85" s="268"/>
      <c r="U85" s="263"/>
      <c r="V85" s="263"/>
      <c r="W85" s="263"/>
    </row>
    <row r="86" spans="2:23" s="1" customFormat="1" ht="15">
      <c r="B86" s="455">
        <v>1</v>
      </c>
      <c r="C86" s="476" t="s">
        <v>371</v>
      </c>
      <c r="D86" s="456" t="s">
        <v>119</v>
      </c>
      <c r="E86" s="457" t="s">
        <v>228</v>
      </c>
      <c r="F86" s="458" t="s">
        <v>441</v>
      </c>
      <c r="G86" s="459" t="s">
        <v>272</v>
      </c>
      <c r="H86" s="460" t="s">
        <v>209</v>
      </c>
      <c r="I86" s="460" t="s">
        <v>208</v>
      </c>
      <c r="J86" s="461" t="s">
        <v>3</v>
      </c>
      <c r="K86" s="462">
        <v>450</v>
      </c>
      <c r="L86" s="462">
        <v>450</v>
      </c>
      <c r="M86" s="463">
        <v>18000</v>
      </c>
      <c r="N86" s="462">
        <f>K86-K86/1*S5</f>
        <v>450</v>
      </c>
      <c r="O86" s="462">
        <f>L86-L86/1*S5</f>
        <v>450</v>
      </c>
      <c r="P86" s="462">
        <f>M86-M86/1*S5</f>
        <v>18000</v>
      </c>
      <c r="Q86" s="381"/>
      <c r="R86" s="464"/>
      <c r="S86" s="465">
        <f aca="true" t="shared" si="7" ref="S86:S125">MAX(Q86*O86,R86*P86)</f>
        <v>0</v>
      </c>
      <c r="T86" s="304">
        <v>0.054</v>
      </c>
      <c r="U86" s="266">
        <f aca="true" t="shared" si="8" ref="U86:U169">T86*R86</f>
        <v>0</v>
      </c>
      <c r="V86" s="266">
        <v>20.8</v>
      </c>
      <c r="W86" s="266">
        <f aca="true" t="shared" si="9" ref="W86:W169">V86*R86</f>
        <v>0</v>
      </c>
    </row>
    <row r="87" spans="2:23" s="1" customFormat="1" ht="15">
      <c r="B87" s="140">
        <v>2</v>
      </c>
      <c r="C87" s="477" t="s">
        <v>371</v>
      </c>
      <c r="D87" s="331" t="s">
        <v>79</v>
      </c>
      <c r="E87" s="316" t="s">
        <v>229</v>
      </c>
      <c r="F87" s="90" t="s">
        <v>442</v>
      </c>
      <c r="G87" s="327" t="s">
        <v>272</v>
      </c>
      <c r="H87" s="132" t="s">
        <v>95</v>
      </c>
      <c r="I87" s="132" t="s">
        <v>109</v>
      </c>
      <c r="J87" s="219" t="s">
        <v>3</v>
      </c>
      <c r="K87" s="283">
        <v>800</v>
      </c>
      <c r="L87" s="283">
        <v>800</v>
      </c>
      <c r="M87" s="182">
        <v>19200</v>
      </c>
      <c r="N87" s="283">
        <f>K87-K87/1*S5</f>
        <v>800</v>
      </c>
      <c r="O87" s="283">
        <f>L87-L87/1*S5</f>
        <v>800</v>
      </c>
      <c r="P87" s="282">
        <f>M87-M87/1*S5</f>
        <v>19200</v>
      </c>
      <c r="Q87" s="258"/>
      <c r="R87" s="122"/>
      <c r="S87" s="319">
        <f t="shared" si="7"/>
        <v>0</v>
      </c>
      <c r="T87" s="304">
        <v>0.036</v>
      </c>
      <c r="U87" s="266">
        <f t="shared" si="8"/>
        <v>0</v>
      </c>
      <c r="V87" s="266">
        <v>16.9</v>
      </c>
      <c r="W87" s="266">
        <f t="shared" si="9"/>
        <v>0</v>
      </c>
    </row>
    <row r="88" spans="2:23" s="1" customFormat="1" ht="15">
      <c r="B88" s="140">
        <v>3</v>
      </c>
      <c r="C88" s="477" t="s">
        <v>371</v>
      </c>
      <c r="D88" s="331" t="s">
        <v>83</v>
      </c>
      <c r="E88" s="316" t="s">
        <v>230</v>
      </c>
      <c r="F88" s="90" t="s">
        <v>425</v>
      </c>
      <c r="G88" s="327" t="s">
        <v>272</v>
      </c>
      <c r="H88" s="132" t="s">
        <v>96</v>
      </c>
      <c r="I88" s="132" t="s">
        <v>110</v>
      </c>
      <c r="J88" s="219" t="s">
        <v>3</v>
      </c>
      <c r="K88" s="283">
        <v>950</v>
      </c>
      <c r="L88" s="283">
        <v>950</v>
      </c>
      <c r="M88" s="182">
        <v>15200</v>
      </c>
      <c r="N88" s="283">
        <f>K88-K88/1*S5</f>
        <v>950</v>
      </c>
      <c r="O88" s="283">
        <f>L88-L88/1*S5</f>
        <v>950</v>
      </c>
      <c r="P88" s="282">
        <f>M88-M88/1*S5</f>
        <v>15200</v>
      </c>
      <c r="Q88" s="258"/>
      <c r="R88" s="122"/>
      <c r="S88" s="319">
        <f t="shared" si="7"/>
        <v>0</v>
      </c>
      <c r="T88" s="304">
        <v>0.04</v>
      </c>
      <c r="U88" s="266">
        <f t="shared" si="8"/>
        <v>0</v>
      </c>
      <c r="V88" s="266">
        <v>13.4</v>
      </c>
      <c r="W88" s="266">
        <f t="shared" si="9"/>
        <v>0</v>
      </c>
    </row>
    <row r="89" spans="2:23" s="1" customFormat="1" ht="15">
      <c r="B89" s="140">
        <v>4</v>
      </c>
      <c r="C89" s="477" t="s">
        <v>371</v>
      </c>
      <c r="D89" s="331" t="s">
        <v>80</v>
      </c>
      <c r="E89" s="335" t="s">
        <v>230</v>
      </c>
      <c r="F89" s="335" t="s">
        <v>443</v>
      </c>
      <c r="G89" s="320" t="s">
        <v>272</v>
      </c>
      <c r="H89" s="132" t="s">
        <v>96</v>
      </c>
      <c r="I89" s="132" t="s">
        <v>110</v>
      </c>
      <c r="J89" s="219" t="s">
        <v>3</v>
      </c>
      <c r="K89" s="283">
        <v>950</v>
      </c>
      <c r="L89" s="283">
        <v>950</v>
      </c>
      <c r="M89" s="182">
        <v>15200</v>
      </c>
      <c r="N89" s="283">
        <f>K89-K89/1*S5</f>
        <v>950</v>
      </c>
      <c r="O89" s="283">
        <f>L89-L89/1*S5</f>
        <v>950</v>
      </c>
      <c r="P89" s="282">
        <f>M89-M89/1*S5</f>
        <v>15200</v>
      </c>
      <c r="Q89" s="258"/>
      <c r="R89" s="122"/>
      <c r="S89" s="319">
        <f t="shared" si="7"/>
        <v>0</v>
      </c>
      <c r="T89" s="304">
        <v>0.034</v>
      </c>
      <c r="U89" s="266">
        <f t="shared" si="8"/>
        <v>0</v>
      </c>
      <c r="V89" s="266">
        <v>13.5</v>
      </c>
      <c r="W89" s="266">
        <f t="shared" si="9"/>
        <v>0</v>
      </c>
    </row>
    <row r="90" spans="2:23" s="1" customFormat="1" ht="15">
      <c r="B90" s="140">
        <v>5</v>
      </c>
      <c r="C90" s="477" t="s">
        <v>371</v>
      </c>
      <c r="D90" s="331" t="s">
        <v>81</v>
      </c>
      <c r="E90" s="335" t="s">
        <v>231</v>
      </c>
      <c r="F90" s="336" t="s">
        <v>160</v>
      </c>
      <c r="G90" s="152" t="s">
        <v>272</v>
      </c>
      <c r="H90" s="132" t="s">
        <v>77</v>
      </c>
      <c r="I90" s="132" t="s">
        <v>111</v>
      </c>
      <c r="J90" s="219" t="s">
        <v>3</v>
      </c>
      <c r="K90" s="283">
        <v>1250</v>
      </c>
      <c r="L90" s="283">
        <v>1250</v>
      </c>
      <c r="M90" s="182">
        <v>15000</v>
      </c>
      <c r="N90" s="283">
        <f>K90-K90/1*S5</f>
        <v>1250</v>
      </c>
      <c r="O90" s="283">
        <f>L90-L90/1*S5</f>
        <v>1250</v>
      </c>
      <c r="P90" s="282">
        <f>M90-M90/1*S5</f>
        <v>15000</v>
      </c>
      <c r="Q90" s="258"/>
      <c r="R90" s="122"/>
      <c r="S90" s="319">
        <f t="shared" si="7"/>
        <v>0</v>
      </c>
      <c r="T90" s="304">
        <v>0.0276</v>
      </c>
      <c r="U90" s="266">
        <f t="shared" si="8"/>
        <v>0</v>
      </c>
      <c r="V90" s="266">
        <v>15</v>
      </c>
      <c r="W90" s="266">
        <f t="shared" si="9"/>
        <v>0</v>
      </c>
    </row>
    <row r="91" spans="2:23" s="1" customFormat="1" ht="15">
      <c r="B91" s="140">
        <v>6</v>
      </c>
      <c r="C91" s="477" t="s">
        <v>371</v>
      </c>
      <c r="D91" s="331" t="s">
        <v>120</v>
      </c>
      <c r="E91" s="335" t="s">
        <v>232</v>
      </c>
      <c r="F91" s="336" t="s">
        <v>546</v>
      </c>
      <c r="G91" s="152" t="s">
        <v>272</v>
      </c>
      <c r="H91" s="132" t="s">
        <v>96</v>
      </c>
      <c r="I91" s="132" t="s">
        <v>110</v>
      </c>
      <c r="J91" s="219" t="s">
        <v>3</v>
      </c>
      <c r="K91" s="283">
        <v>1250</v>
      </c>
      <c r="L91" s="283">
        <v>1250</v>
      </c>
      <c r="M91" s="182">
        <v>20000</v>
      </c>
      <c r="N91" s="283">
        <f>K91-K91/1*S5</f>
        <v>1250</v>
      </c>
      <c r="O91" s="283">
        <f>L91-L91/1*S5</f>
        <v>1250</v>
      </c>
      <c r="P91" s="282">
        <f>M91-M91/1*S5</f>
        <v>20000</v>
      </c>
      <c r="Q91" s="258"/>
      <c r="R91" s="122"/>
      <c r="S91" s="319">
        <f t="shared" si="7"/>
        <v>0</v>
      </c>
      <c r="T91" s="304">
        <v>0.039</v>
      </c>
      <c r="U91" s="266">
        <f t="shared" si="8"/>
        <v>0</v>
      </c>
      <c r="V91" s="266">
        <v>17.8</v>
      </c>
      <c r="W91" s="266">
        <f t="shared" si="9"/>
        <v>0</v>
      </c>
    </row>
    <row r="92" spans="2:23" s="1" customFormat="1" ht="15">
      <c r="B92" s="140">
        <v>7</v>
      </c>
      <c r="C92" s="477" t="s">
        <v>371</v>
      </c>
      <c r="D92" s="337" t="s">
        <v>266</v>
      </c>
      <c r="E92" s="338" t="s">
        <v>232</v>
      </c>
      <c r="F92" s="339" t="s">
        <v>587</v>
      </c>
      <c r="G92" s="322" t="s">
        <v>272</v>
      </c>
      <c r="H92" s="323" t="s">
        <v>77</v>
      </c>
      <c r="I92" s="323" t="s">
        <v>264</v>
      </c>
      <c r="J92" s="223" t="s">
        <v>3</v>
      </c>
      <c r="K92" s="283">
        <v>1000</v>
      </c>
      <c r="L92" s="283">
        <v>1000</v>
      </c>
      <c r="M92" s="182">
        <v>12000</v>
      </c>
      <c r="N92" s="283">
        <f>K92-K92/1*S5</f>
        <v>1000</v>
      </c>
      <c r="O92" s="283">
        <f>L92-L92/1*S5</f>
        <v>1000</v>
      </c>
      <c r="P92" s="282">
        <f>M92-M92/1*S5</f>
        <v>12000</v>
      </c>
      <c r="Q92" s="258"/>
      <c r="R92" s="122"/>
      <c r="S92" s="319">
        <f t="shared" si="7"/>
        <v>0</v>
      </c>
      <c r="T92" s="304">
        <v>0.0276</v>
      </c>
      <c r="U92" s="266">
        <f t="shared" si="8"/>
        <v>0</v>
      </c>
      <c r="V92" s="266">
        <v>15</v>
      </c>
      <c r="W92" s="266">
        <f t="shared" si="9"/>
        <v>0</v>
      </c>
    </row>
    <row r="93" spans="2:23" s="1" customFormat="1" ht="15">
      <c r="B93" s="140">
        <v>8</v>
      </c>
      <c r="C93" s="477" t="s">
        <v>371</v>
      </c>
      <c r="D93" s="331" t="s">
        <v>121</v>
      </c>
      <c r="E93" s="335" t="s">
        <v>233</v>
      </c>
      <c r="F93" s="336" t="s">
        <v>547</v>
      </c>
      <c r="G93" s="152" t="s">
        <v>272</v>
      </c>
      <c r="H93" s="132" t="s">
        <v>97</v>
      </c>
      <c r="I93" s="132" t="s">
        <v>111</v>
      </c>
      <c r="J93" s="219" t="s">
        <v>3</v>
      </c>
      <c r="K93" s="282">
        <v>1800</v>
      </c>
      <c r="L93" s="282">
        <v>1800</v>
      </c>
      <c r="M93" s="282">
        <v>21600</v>
      </c>
      <c r="N93" s="283">
        <f>K93-K93/1*S5</f>
        <v>1800</v>
      </c>
      <c r="O93" s="283">
        <f>L93-L93/1*S5</f>
        <v>1800</v>
      </c>
      <c r="P93" s="282">
        <f>M93-M93/1*S5</f>
        <v>21600</v>
      </c>
      <c r="Q93" s="258"/>
      <c r="R93" s="122"/>
      <c r="S93" s="319">
        <f>MAX(Q93*O93,R93*P93)</f>
        <v>0</v>
      </c>
      <c r="T93" s="304">
        <v>0.04</v>
      </c>
      <c r="U93" s="266">
        <f t="shared" si="8"/>
        <v>0</v>
      </c>
      <c r="V93" s="266">
        <v>18.5</v>
      </c>
      <c r="W93" s="266">
        <f t="shared" si="9"/>
        <v>0</v>
      </c>
    </row>
    <row r="94" spans="2:23" s="1" customFormat="1" ht="15">
      <c r="B94" s="140">
        <v>9</v>
      </c>
      <c r="C94" s="477" t="s">
        <v>371</v>
      </c>
      <c r="D94" s="331" t="s">
        <v>122</v>
      </c>
      <c r="E94" s="335" t="s">
        <v>234</v>
      </c>
      <c r="F94" s="336" t="s">
        <v>413</v>
      </c>
      <c r="G94" s="152" t="s">
        <v>272</v>
      </c>
      <c r="H94" s="132" t="s">
        <v>46</v>
      </c>
      <c r="I94" s="132" t="s">
        <v>112</v>
      </c>
      <c r="J94" s="219" t="s">
        <v>3</v>
      </c>
      <c r="K94" s="283">
        <v>2450</v>
      </c>
      <c r="L94" s="283">
        <v>2450</v>
      </c>
      <c r="M94" s="182">
        <v>14700</v>
      </c>
      <c r="N94" s="283">
        <f>K94-K94/1*S5</f>
        <v>2450</v>
      </c>
      <c r="O94" s="283">
        <f>L94-L94/1*S5</f>
        <v>2450</v>
      </c>
      <c r="P94" s="282">
        <f>M94-M94/1*S5</f>
        <v>14700</v>
      </c>
      <c r="Q94" s="258"/>
      <c r="R94" s="122"/>
      <c r="S94" s="319">
        <f t="shared" si="7"/>
        <v>0</v>
      </c>
      <c r="T94" s="304">
        <v>0.042</v>
      </c>
      <c r="U94" s="266">
        <f t="shared" si="8"/>
        <v>0</v>
      </c>
      <c r="V94" s="266">
        <v>17.6</v>
      </c>
      <c r="W94" s="266">
        <f t="shared" si="9"/>
        <v>0</v>
      </c>
    </row>
    <row r="95" spans="2:23" s="1" customFormat="1" ht="15.75" customHeight="1">
      <c r="B95" s="140">
        <v>10</v>
      </c>
      <c r="C95" s="477" t="s">
        <v>371</v>
      </c>
      <c r="D95" s="331" t="s">
        <v>123</v>
      </c>
      <c r="E95" s="335" t="s">
        <v>234</v>
      </c>
      <c r="F95" s="336" t="s">
        <v>396</v>
      </c>
      <c r="G95" s="152" t="s">
        <v>272</v>
      </c>
      <c r="H95" s="132" t="s">
        <v>98</v>
      </c>
      <c r="I95" s="132" t="s">
        <v>113</v>
      </c>
      <c r="J95" s="219" t="s">
        <v>3</v>
      </c>
      <c r="K95" s="283">
        <v>2450</v>
      </c>
      <c r="L95" s="283">
        <v>2450</v>
      </c>
      <c r="M95" s="182">
        <v>19600</v>
      </c>
      <c r="N95" s="283">
        <f>K95-K95/1*S5</f>
        <v>2450</v>
      </c>
      <c r="O95" s="283">
        <f>L95-L95/1*S5</f>
        <v>2450</v>
      </c>
      <c r="P95" s="282">
        <f>M95-M95/1*S5</f>
        <v>19600</v>
      </c>
      <c r="Q95" s="258"/>
      <c r="R95" s="122"/>
      <c r="S95" s="319">
        <f t="shared" si="7"/>
        <v>0</v>
      </c>
      <c r="T95" s="304">
        <v>0.042</v>
      </c>
      <c r="U95" s="266">
        <f t="shared" si="8"/>
        <v>0</v>
      </c>
      <c r="V95" s="266">
        <v>17.6</v>
      </c>
      <c r="W95" s="266">
        <f t="shared" si="9"/>
        <v>0</v>
      </c>
    </row>
    <row r="96" spans="2:23" s="1" customFormat="1" ht="17.25" customHeight="1">
      <c r="B96" s="140">
        <v>11</v>
      </c>
      <c r="C96" s="477" t="s">
        <v>371</v>
      </c>
      <c r="D96" s="331" t="s">
        <v>124</v>
      </c>
      <c r="E96" s="335" t="s">
        <v>235</v>
      </c>
      <c r="F96" s="336" t="s">
        <v>549</v>
      </c>
      <c r="G96" s="152" t="s">
        <v>272</v>
      </c>
      <c r="H96" s="132" t="s">
        <v>99</v>
      </c>
      <c r="I96" s="132" t="s">
        <v>114</v>
      </c>
      <c r="J96" s="219" t="s">
        <v>3</v>
      </c>
      <c r="K96" s="282">
        <v>5000</v>
      </c>
      <c r="L96" s="282">
        <v>5000</v>
      </c>
      <c r="M96" s="282">
        <v>20000</v>
      </c>
      <c r="N96" s="283">
        <f>K96-K96/1*S5</f>
        <v>5000</v>
      </c>
      <c r="O96" s="283">
        <f>L96-L96/1*S5</f>
        <v>5000</v>
      </c>
      <c r="P96" s="282">
        <f>M96-M96/1*S5</f>
        <v>20000</v>
      </c>
      <c r="Q96" s="258"/>
      <c r="R96" s="122"/>
      <c r="S96" s="319">
        <f t="shared" si="7"/>
        <v>0</v>
      </c>
      <c r="T96" s="304">
        <v>0.045</v>
      </c>
      <c r="U96" s="266">
        <f t="shared" si="8"/>
        <v>0</v>
      </c>
      <c r="V96" s="266">
        <v>20.5</v>
      </c>
      <c r="W96" s="266">
        <f t="shared" si="9"/>
        <v>0</v>
      </c>
    </row>
    <row r="97" spans="2:23" s="1" customFormat="1" ht="15">
      <c r="B97" s="140">
        <v>12</v>
      </c>
      <c r="C97" s="477" t="s">
        <v>371</v>
      </c>
      <c r="D97" s="337" t="s">
        <v>125</v>
      </c>
      <c r="E97" s="340" t="s">
        <v>236</v>
      </c>
      <c r="F97" s="336" t="s">
        <v>423</v>
      </c>
      <c r="G97" s="152" t="s">
        <v>272</v>
      </c>
      <c r="H97" s="153" t="s">
        <v>99</v>
      </c>
      <c r="I97" s="153" t="s">
        <v>114</v>
      </c>
      <c r="J97" s="215" t="s">
        <v>3</v>
      </c>
      <c r="K97" s="282">
        <v>5000</v>
      </c>
      <c r="L97" s="282">
        <v>5000</v>
      </c>
      <c r="M97" s="282">
        <v>20000</v>
      </c>
      <c r="N97" s="283">
        <f>K97-K97/1*S5</f>
        <v>5000</v>
      </c>
      <c r="O97" s="283">
        <f>L97-L97/1*S5</f>
        <v>5000</v>
      </c>
      <c r="P97" s="282">
        <f>M97-M97/1*S5</f>
        <v>20000</v>
      </c>
      <c r="Q97" s="258"/>
      <c r="R97" s="122"/>
      <c r="S97" s="319">
        <f t="shared" si="7"/>
        <v>0</v>
      </c>
      <c r="T97" s="304">
        <v>0.044</v>
      </c>
      <c r="U97" s="266">
        <f t="shared" si="8"/>
        <v>0</v>
      </c>
      <c r="V97" s="266">
        <v>17.9</v>
      </c>
      <c r="W97" s="266">
        <f t="shared" si="9"/>
        <v>0</v>
      </c>
    </row>
    <row r="98" spans="2:23" s="1" customFormat="1" ht="15">
      <c r="B98" s="140">
        <v>13</v>
      </c>
      <c r="C98" s="478" t="s">
        <v>371</v>
      </c>
      <c r="D98" s="354" t="s">
        <v>126</v>
      </c>
      <c r="E98" s="355" t="s">
        <v>236</v>
      </c>
      <c r="F98" s="308" t="s">
        <v>444</v>
      </c>
      <c r="G98" s="356" t="s">
        <v>272</v>
      </c>
      <c r="H98" s="357" t="s">
        <v>99</v>
      </c>
      <c r="I98" s="357" t="s">
        <v>114</v>
      </c>
      <c r="J98" s="358" t="s">
        <v>3</v>
      </c>
      <c r="K98" s="310">
        <v>5000</v>
      </c>
      <c r="L98" s="310">
        <v>5000</v>
      </c>
      <c r="M98" s="310">
        <v>20000</v>
      </c>
      <c r="N98" s="313">
        <f>K98-K98/1*S5</f>
        <v>5000</v>
      </c>
      <c r="O98" s="313">
        <f>L98-L98/1*S5</f>
        <v>5000</v>
      </c>
      <c r="P98" s="283">
        <f>M98-M98/1*S5</f>
        <v>20000</v>
      </c>
      <c r="Q98" s="359"/>
      <c r="R98" s="360"/>
      <c r="S98" s="303">
        <f t="shared" si="7"/>
        <v>0</v>
      </c>
      <c r="T98" s="304">
        <v>0.044</v>
      </c>
      <c r="U98" s="266">
        <f t="shared" si="8"/>
        <v>0</v>
      </c>
      <c r="V98" s="266">
        <v>17.9</v>
      </c>
      <c r="W98" s="266">
        <f t="shared" si="9"/>
        <v>0</v>
      </c>
    </row>
    <row r="99" spans="2:23" s="1" customFormat="1" ht="15.75" thickBot="1">
      <c r="B99" s="502"/>
      <c r="C99" s="503"/>
      <c r="D99" s="503"/>
      <c r="E99" s="503"/>
      <c r="F99" s="503"/>
      <c r="G99" s="503"/>
      <c r="H99" s="503"/>
      <c r="I99" s="503"/>
      <c r="J99" s="503"/>
      <c r="K99" s="503"/>
      <c r="L99" s="503"/>
      <c r="M99" s="503"/>
      <c r="N99" s="313"/>
      <c r="O99" s="313"/>
      <c r="P99" s="310"/>
      <c r="Q99" s="361"/>
      <c r="R99" s="362"/>
      <c r="S99" s="349">
        <f t="shared" si="7"/>
        <v>0</v>
      </c>
      <c r="T99" s="304"/>
      <c r="U99" s="266"/>
      <c r="V99" s="266"/>
      <c r="W99" s="266"/>
    </row>
    <row r="100" spans="2:23" s="1" customFormat="1" ht="15.75" customHeight="1" thickBot="1">
      <c r="B100" s="487" t="s">
        <v>522</v>
      </c>
      <c r="C100" s="488"/>
      <c r="D100" s="488"/>
      <c r="E100" s="488"/>
      <c r="F100" s="488"/>
      <c r="G100" s="488"/>
      <c r="H100" s="488"/>
      <c r="I100" s="488"/>
      <c r="J100" s="488"/>
      <c r="K100" s="352"/>
      <c r="L100" s="352"/>
      <c r="M100" s="352"/>
      <c r="N100" s="369"/>
      <c r="O100" s="369"/>
      <c r="P100" s="369"/>
      <c r="Q100" s="353"/>
      <c r="R100" s="451"/>
      <c r="S100" s="373">
        <f t="shared" si="7"/>
        <v>0</v>
      </c>
      <c r="T100" s="304"/>
      <c r="U100" s="266"/>
      <c r="V100" s="266"/>
      <c r="W100" s="266"/>
    </row>
    <row r="101" spans="2:23" s="1" customFormat="1" ht="15">
      <c r="B101" s="218">
        <v>1</v>
      </c>
      <c r="C101" s="477" t="s">
        <v>371</v>
      </c>
      <c r="D101" s="370" t="s">
        <v>483</v>
      </c>
      <c r="E101" s="350" t="s">
        <v>508</v>
      </c>
      <c r="F101" s="371" t="s">
        <v>455</v>
      </c>
      <c r="G101" s="351"/>
      <c r="H101" s="372" t="s">
        <v>478</v>
      </c>
      <c r="I101" s="372">
        <v>72</v>
      </c>
      <c r="J101" s="218" t="s">
        <v>3</v>
      </c>
      <c r="K101" s="450">
        <v>315</v>
      </c>
      <c r="L101" s="450">
        <v>315</v>
      </c>
      <c r="M101" s="450">
        <f>L101*I101</f>
        <v>22680</v>
      </c>
      <c r="N101" s="282">
        <f>K101-K101/1*S5</f>
        <v>315</v>
      </c>
      <c r="O101" s="282">
        <f>L101-L101/1*S5</f>
        <v>315</v>
      </c>
      <c r="P101" s="282">
        <f>M101-M101/1*S5</f>
        <v>22680</v>
      </c>
      <c r="Q101" s="257"/>
      <c r="R101" s="123"/>
      <c r="S101" s="282">
        <f t="shared" si="7"/>
        <v>0</v>
      </c>
      <c r="T101" s="304">
        <v>0.054</v>
      </c>
      <c r="U101" s="266">
        <f t="shared" si="8"/>
        <v>0</v>
      </c>
      <c r="V101" s="266">
        <v>21</v>
      </c>
      <c r="W101" s="266">
        <f t="shared" si="9"/>
        <v>0</v>
      </c>
    </row>
    <row r="102" spans="2:23" s="1" customFormat="1" ht="15">
      <c r="B102" s="219">
        <v>2</v>
      </c>
      <c r="C102" s="477" t="s">
        <v>371</v>
      </c>
      <c r="D102" s="368" t="s">
        <v>484</v>
      </c>
      <c r="E102" s="350" t="s">
        <v>353</v>
      </c>
      <c r="F102" s="363" t="s">
        <v>456</v>
      </c>
      <c r="G102" s="152"/>
      <c r="H102" s="366" t="s">
        <v>479</v>
      </c>
      <c r="I102" s="366">
        <v>36</v>
      </c>
      <c r="J102" s="219" t="s">
        <v>3</v>
      </c>
      <c r="K102" s="450">
        <v>400</v>
      </c>
      <c r="L102" s="450">
        <v>400</v>
      </c>
      <c r="M102" s="450">
        <f aca="true" t="shared" si="10" ref="M102:M125">L102*I102</f>
        <v>14400</v>
      </c>
      <c r="N102" s="283">
        <f>K102-K102/1*S5</f>
        <v>400</v>
      </c>
      <c r="O102" s="283">
        <f>L102-L102/1*S5</f>
        <v>400</v>
      </c>
      <c r="P102" s="283">
        <f>M102-M102/1*S5</f>
        <v>14400</v>
      </c>
      <c r="Q102" s="258"/>
      <c r="R102" s="124"/>
      <c r="S102" s="283">
        <f t="shared" si="7"/>
        <v>0</v>
      </c>
      <c r="T102" s="304">
        <v>0.031</v>
      </c>
      <c r="U102" s="266">
        <f t="shared" si="8"/>
        <v>0</v>
      </c>
      <c r="V102" s="266">
        <v>14</v>
      </c>
      <c r="W102" s="266">
        <f t="shared" si="9"/>
        <v>0</v>
      </c>
    </row>
    <row r="103" spans="2:23" s="1" customFormat="1" ht="15">
      <c r="B103" s="219">
        <v>3</v>
      </c>
      <c r="C103" s="477" t="s">
        <v>371</v>
      </c>
      <c r="D103" s="368" t="s">
        <v>485</v>
      </c>
      <c r="E103" s="350" t="s">
        <v>353</v>
      </c>
      <c r="F103" s="364" t="s">
        <v>457</v>
      </c>
      <c r="G103" s="152"/>
      <c r="H103" s="366" t="s">
        <v>479</v>
      </c>
      <c r="I103" s="366">
        <v>36</v>
      </c>
      <c r="J103" s="219" t="s">
        <v>3</v>
      </c>
      <c r="K103" s="450">
        <v>400</v>
      </c>
      <c r="L103" s="450">
        <v>400</v>
      </c>
      <c r="M103" s="450">
        <f t="shared" si="10"/>
        <v>14400</v>
      </c>
      <c r="N103" s="283">
        <f>K103-K103/1*S5</f>
        <v>400</v>
      </c>
      <c r="O103" s="283">
        <f>L103-L103/1*S5</f>
        <v>400</v>
      </c>
      <c r="P103" s="283">
        <f>M103-M103/1*S5</f>
        <v>14400</v>
      </c>
      <c r="Q103" s="258"/>
      <c r="R103" s="124"/>
      <c r="S103" s="283">
        <f t="shared" si="7"/>
        <v>0</v>
      </c>
      <c r="T103" s="304">
        <v>0.031</v>
      </c>
      <c r="U103" s="266">
        <f t="shared" si="8"/>
        <v>0</v>
      </c>
      <c r="V103" s="266">
        <v>14</v>
      </c>
      <c r="W103" s="266">
        <f t="shared" si="9"/>
        <v>0</v>
      </c>
    </row>
    <row r="104" spans="2:23" s="1" customFormat="1" ht="15">
      <c r="B104" s="219">
        <v>4</v>
      </c>
      <c r="C104" s="477" t="s">
        <v>371</v>
      </c>
      <c r="D104" s="368" t="s">
        <v>486</v>
      </c>
      <c r="E104" s="350" t="s">
        <v>353</v>
      </c>
      <c r="F104" s="364" t="s">
        <v>458</v>
      </c>
      <c r="G104" s="152"/>
      <c r="H104" s="366" t="s">
        <v>479</v>
      </c>
      <c r="I104" s="366">
        <v>36</v>
      </c>
      <c r="J104" s="219" t="s">
        <v>3</v>
      </c>
      <c r="K104" s="450">
        <v>400</v>
      </c>
      <c r="L104" s="450">
        <v>400</v>
      </c>
      <c r="M104" s="450">
        <f t="shared" si="10"/>
        <v>14400</v>
      </c>
      <c r="N104" s="283">
        <f>K104-K104/1*S5</f>
        <v>400</v>
      </c>
      <c r="O104" s="283">
        <f>L104-L104/1*S5</f>
        <v>400</v>
      </c>
      <c r="P104" s="283">
        <f>M104-M104/1*S5</f>
        <v>14400</v>
      </c>
      <c r="Q104" s="258"/>
      <c r="R104" s="124"/>
      <c r="S104" s="283">
        <f t="shared" si="7"/>
        <v>0</v>
      </c>
      <c r="T104" s="304">
        <v>0.031</v>
      </c>
      <c r="U104" s="266">
        <f t="shared" si="8"/>
        <v>0</v>
      </c>
      <c r="V104" s="266">
        <v>14</v>
      </c>
      <c r="W104" s="266">
        <f t="shared" si="9"/>
        <v>0</v>
      </c>
    </row>
    <row r="105" spans="2:23" s="1" customFormat="1" ht="15">
      <c r="B105" s="219">
        <v>5</v>
      </c>
      <c r="C105" s="477" t="s">
        <v>371</v>
      </c>
      <c r="D105" s="368" t="s">
        <v>487</v>
      </c>
      <c r="E105" s="350" t="s">
        <v>509</v>
      </c>
      <c r="F105" s="364" t="s">
        <v>459</v>
      </c>
      <c r="G105" s="152"/>
      <c r="H105" s="366" t="s">
        <v>480</v>
      </c>
      <c r="I105" s="366">
        <v>30</v>
      </c>
      <c r="J105" s="219" t="s">
        <v>3</v>
      </c>
      <c r="K105" s="450">
        <v>450</v>
      </c>
      <c r="L105" s="450">
        <v>450</v>
      </c>
      <c r="M105" s="450">
        <f t="shared" si="10"/>
        <v>13500</v>
      </c>
      <c r="N105" s="283">
        <f>K105-K105/1*S5</f>
        <v>450</v>
      </c>
      <c r="O105" s="283">
        <f>L105-L105/1*S5</f>
        <v>450</v>
      </c>
      <c r="P105" s="283">
        <f>M105-M105/1*S5</f>
        <v>13500</v>
      </c>
      <c r="Q105" s="258"/>
      <c r="R105" s="124"/>
      <c r="S105" s="283">
        <f t="shared" si="7"/>
        <v>0</v>
      </c>
      <c r="T105" s="304">
        <v>0.046</v>
      </c>
      <c r="U105" s="266">
        <f t="shared" si="8"/>
        <v>0</v>
      </c>
      <c r="V105" s="266">
        <v>23</v>
      </c>
      <c r="W105" s="266">
        <f t="shared" si="9"/>
        <v>0</v>
      </c>
    </row>
    <row r="106" spans="2:23" s="1" customFormat="1" ht="15">
      <c r="B106" s="219">
        <v>6</v>
      </c>
      <c r="C106" s="477" t="s">
        <v>371</v>
      </c>
      <c r="D106" s="368" t="s">
        <v>488</v>
      </c>
      <c r="E106" s="350" t="s">
        <v>510</v>
      </c>
      <c r="F106" s="364" t="s">
        <v>460</v>
      </c>
      <c r="G106" s="152"/>
      <c r="H106" s="366" t="s">
        <v>481</v>
      </c>
      <c r="I106" s="366">
        <v>36</v>
      </c>
      <c r="J106" s="219" t="s">
        <v>3</v>
      </c>
      <c r="K106" s="450">
        <v>540</v>
      </c>
      <c r="L106" s="450">
        <v>540</v>
      </c>
      <c r="M106" s="450">
        <f t="shared" si="10"/>
        <v>19440</v>
      </c>
      <c r="N106" s="283">
        <f>K106-K106/1*S5</f>
        <v>540</v>
      </c>
      <c r="O106" s="283">
        <f>L106-L106/1*S5</f>
        <v>540</v>
      </c>
      <c r="P106" s="283">
        <f>M106-M106/1*S5</f>
        <v>19440</v>
      </c>
      <c r="Q106" s="258"/>
      <c r="R106" s="124"/>
      <c r="S106" s="283">
        <f t="shared" si="7"/>
        <v>0</v>
      </c>
      <c r="T106" s="304">
        <v>0.041</v>
      </c>
      <c r="U106" s="266">
        <f t="shared" si="8"/>
        <v>0</v>
      </c>
      <c r="V106" s="266">
        <v>18</v>
      </c>
      <c r="W106" s="266">
        <f t="shared" si="9"/>
        <v>0</v>
      </c>
    </row>
    <row r="107" spans="2:23" s="1" customFormat="1" ht="15">
      <c r="B107" s="219">
        <v>7</v>
      </c>
      <c r="C107" s="477" t="s">
        <v>371</v>
      </c>
      <c r="D107" s="368" t="s">
        <v>489</v>
      </c>
      <c r="E107" s="350" t="s">
        <v>510</v>
      </c>
      <c r="F107" s="364" t="s">
        <v>461</v>
      </c>
      <c r="G107" s="152"/>
      <c r="H107" s="366" t="s">
        <v>481</v>
      </c>
      <c r="I107" s="366">
        <v>36</v>
      </c>
      <c r="J107" s="219" t="s">
        <v>3</v>
      </c>
      <c r="K107" s="450">
        <v>540</v>
      </c>
      <c r="L107" s="450">
        <v>540</v>
      </c>
      <c r="M107" s="450">
        <f t="shared" si="10"/>
        <v>19440</v>
      </c>
      <c r="N107" s="283">
        <f>K107-K107/1*S5</f>
        <v>540</v>
      </c>
      <c r="O107" s="283">
        <f>L107-L107/1*S5</f>
        <v>540</v>
      </c>
      <c r="P107" s="283">
        <f>M107-M107/1*S5</f>
        <v>19440</v>
      </c>
      <c r="Q107" s="258"/>
      <c r="R107" s="124"/>
      <c r="S107" s="283">
        <f t="shared" si="7"/>
        <v>0</v>
      </c>
      <c r="T107" s="304">
        <v>0.041</v>
      </c>
      <c r="U107" s="266">
        <f t="shared" si="8"/>
        <v>0</v>
      </c>
      <c r="V107" s="266">
        <v>18</v>
      </c>
      <c r="W107" s="266">
        <f t="shared" si="9"/>
        <v>0</v>
      </c>
    </row>
    <row r="108" spans="2:23" s="1" customFormat="1" ht="15">
      <c r="B108" s="219">
        <v>8</v>
      </c>
      <c r="C108" s="477" t="s">
        <v>371</v>
      </c>
      <c r="D108" s="368" t="s">
        <v>490</v>
      </c>
      <c r="E108" s="350" t="s">
        <v>511</v>
      </c>
      <c r="F108" s="364" t="s">
        <v>462</v>
      </c>
      <c r="G108" s="152"/>
      <c r="H108" s="366" t="s">
        <v>95</v>
      </c>
      <c r="I108" s="366">
        <v>24</v>
      </c>
      <c r="J108" s="219" t="s">
        <v>3</v>
      </c>
      <c r="K108" s="450">
        <v>720</v>
      </c>
      <c r="L108" s="450">
        <v>720</v>
      </c>
      <c r="M108" s="450">
        <f t="shared" si="10"/>
        <v>17280</v>
      </c>
      <c r="N108" s="283">
        <f>K108-K108/1*S5</f>
        <v>720</v>
      </c>
      <c r="O108" s="283">
        <f>L108-L108/1*S5</f>
        <v>720</v>
      </c>
      <c r="P108" s="283">
        <f>M108-M108/1*S5</f>
        <v>17280</v>
      </c>
      <c r="Q108" s="258"/>
      <c r="R108" s="124"/>
      <c r="S108" s="283">
        <f t="shared" si="7"/>
        <v>0</v>
      </c>
      <c r="T108" s="304">
        <v>0.035</v>
      </c>
      <c r="U108" s="266">
        <f t="shared" si="8"/>
        <v>0</v>
      </c>
      <c r="V108" s="266">
        <v>16</v>
      </c>
      <c r="W108" s="266">
        <f t="shared" si="9"/>
        <v>0</v>
      </c>
    </row>
    <row r="109" spans="2:23" s="1" customFormat="1" ht="15">
      <c r="B109" s="219">
        <v>9</v>
      </c>
      <c r="C109" s="477" t="s">
        <v>371</v>
      </c>
      <c r="D109" s="368" t="s">
        <v>491</v>
      </c>
      <c r="E109" s="350" t="s">
        <v>511</v>
      </c>
      <c r="F109" s="363" t="s">
        <v>463</v>
      </c>
      <c r="G109" s="152"/>
      <c r="H109" s="366" t="s">
        <v>95</v>
      </c>
      <c r="I109" s="366">
        <v>24</v>
      </c>
      <c r="J109" s="219" t="s">
        <v>3</v>
      </c>
      <c r="K109" s="450">
        <v>720</v>
      </c>
      <c r="L109" s="450">
        <v>720</v>
      </c>
      <c r="M109" s="450">
        <f t="shared" si="10"/>
        <v>17280</v>
      </c>
      <c r="N109" s="283">
        <f>K109-K109/1*S5</f>
        <v>720</v>
      </c>
      <c r="O109" s="283">
        <f>L109-L109/1*S5</f>
        <v>720</v>
      </c>
      <c r="P109" s="283">
        <f>M109-M109/1*S5</f>
        <v>17280</v>
      </c>
      <c r="Q109" s="258"/>
      <c r="R109" s="124"/>
      <c r="S109" s="283">
        <f t="shared" si="7"/>
        <v>0</v>
      </c>
      <c r="T109" s="304">
        <v>0.035</v>
      </c>
      <c r="U109" s="266">
        <f t="shared" si="8"/>
        <v>0</v>
      </c>
      <c r="V109" s="266">
        <v>16</v>
      </c>
      <c r="W109" s="266">
        <f t="shared" si="9"/>
        <v>0</v>
      </c>
    </row>
    <row r="110" spans="2:23" s="1" customFormat="1" ht="15">
      <c r="B110" s="219">
        <v>10</v>
      </c>
      <c r="C110" s="477" t="s">
        <v>371</v>
      </c>
      <c r="D110" s="368" t="s">
        <v>492</v>
      </c>
      <c r="E110" s="350" t="s">
        <v>356</v>
      </c>
      <c r="F110" s="363" t="s">
        <v>464</v>
      </c>
      <c r="G110" s="152"/>
      <c r="H110" s="366" t="s">
        <v>482</v>
      </c>
      <c r="I110" s="366">
        <v>18</v>
      </c>
      <c r="J110" s="219" t="s">
        <v>3</v>
      </c>
      <c r="K110" s="450">
        <v>855</v>
      </c>
      <c r="L110" s="450">
        <v>855</v>
      </c>
      <c r="M110" s="450">
        <f t="shared" si="10"/>
        <v>15390</v>
      </c>
      <c r="N110" s="283">
        <f>K110-K110/1*S5</f>
        <v>855</v>
      </c>
      <c r="O110" s="283">
        <f>L110-L110/1*S5</f>
        <v>855</v>
      </c>
      <c r="P110" s="283">
        <f>M110-M110/1*S5</f>
        <v>15390</v>
      </c>
      <c r="Q110" s="258"/>
      <c r="R110" s="124"/>
      <c r="S110" s="283">
        <f t="shared" si="7"/>
        <v>0</v>
      </c>
      <c r="T110" s="304">
        <v>0.036</v>
      </c>
      <c r="U110" s="266">
        <f t="shared" si="8"/>
        <v>0</v>
      </c>
      <c r="V110" s="266">
        <v>14</v>
      </c>
      <c r="W110" s="266">
        <f t="shared" si="9"/>
        <v>0</v>
      </c>
    </row>
    <row r="111" spans="2:23" s="1" customFormat="1" ht="15">
      <c r="B111" s="219">
        <v>11</v>
      </c>
      <c r="C111" s="477" t="s">
        <v>371</v>
      </c>
      <c r="D111" s="368" t="s">
        <v>493</v>
      </c>
      <c r="E111" s="350" t="s">
        <v>512</v>
      </c>
      <c r="F111" s="363" t="s">
        <v>465</v>
      </c>
      <c r="G111" s="152"/>
      <c r="H111" s="366" t="s">
        <v>482</v>
      </c>
      <c r="I111" s="366">
        <v>18</v>
      </c>
      <c r="J111" s="219" t="s">
        <v>3</v>
      </c>
      <c r="K111" s="450">
        <v>900</v>
      </c>
      <c r="L111" s="450">
        <v>900</v>
      </c>
      <c r="M111" s="450">
        <f t="shared" si="10"/>
        <v>16200</v>
      </c>
      <c r="N111" s="283">
        <f>K111-K111/1*S5</f>
        <v>900</v>
      </c>
      <c r="O111" s="283">
        <f>L111-L111/1*S5</f>
        <v>900</v>
      </c>
      <c r="P111" s="283">
        <f>M111-M111/1*S5</f>
        <v>16200</v>
      </c>
      <c r="Q111" s="258"/>
      <c r="R111" s="124"/>
      <c r="S111" s="283">
        <f t="shared" si="7"/>
        <v>0</v>
      </c>
      <c r="T111" s="304">
        <v>0.033</v>
      </c>
      <c r="U111" s="266">
        <f t="shared" si="8"/>
        <v>0</v>
      </c>
      <c r="V111" s="266">
        <v>15</v>
      </c>
      <c r="W111" s="266">
        <f t="shared" si="9"/>
        <v>0</v>
      </c>
    </row>
    <row r="112" spans="2:23" s="1" customFormat="1" ht="15">
      <c r="B112" s="219">
        <v>12</v>
      </c>
      <c r="C112" s="477" t="s">
        <v>371</v>
      </c>
      <c r="D112" s="368" t="s">
        <v>494</v>
      </c>
      <c r="E112" s="350" t="s">
        <v>512</v>
      </c>
      <c r="F112" s="363" t="s">
        <v>466</v>
      </c>
      <c r="G112" s="152"/>
      <c r="H112" s="366" t="s">
        <v>482</v>
      </c>
      <c r="I112" s="366">
        <v>18</v>
      </c>
      <c r="J112" s="219" t="s">
        <v>3</v>
      </c>
      <c r="K112" s="450">
        <v>900</v>
      </c>
      <c r="L112" s="450">
        <v>900</v>
      </c>
      <c r="M112" s="450">
        <f t="shared" si="10"/>
        <v>16200</v>
      </c>
      <c r="N112" s="283">
        <f>K112-K112/1*S5</f>
        <v>900</v>
      </c>
      <c r="O112" s="283">
        <f>L112-L112/1*S5</f>
        <v>900</v>
      </c>
      <c r="P112" s="283">
        <f>M112-M112/1*S5</f>
        <v>16200</v>
      </c>
      <c r="Q112" s="258"/>
      <c r="R112" s="124"/>
      <c r="S112" s="283">
        <f t="shared" si="7"/>
        <v>0</v>
      </c>
      <c r="T112" s="304">
        <v>0.033</v>
      </c>
      <c r="U112" s="266">
        <f t="shared" si="8"/>
        <v>0</v>
      </c>
      <c r="V112" s="266">
        <v>15</v>
      </c>
      <c r="W112" s="266">
        <f t="shared" si="9"/>
        <v>0</v>
      </c>
    </row>
    <row r="113" spans="2:23" s="1" customFormat="1" ht="15">
      <c r="B113" s="219">
        <v>13</v>
      </c>
      <c r="C113" s="477" t="s">
        <v>371</v>
      </c>
      <c r="D113" s="368" t="s">
        <v>495</v>
      </c>
      <c r="E113" s="350" t="s">
        <v>232</v>
      </c>
      <c r="F113" s="363" t="s">
        <v>467</v>
      </c>
      <c r="G113" s="152"/>
      <c r="H113" s="366" t="s">
        <v>97</v>
      </c>
      <c r="I113" s="366">
        <v>12</v>
      </c>
      <c r="J113" s="219" t="s">
        <v>3</v>
      </c>
      <c r="K113" s="450">
        <v>1125</v>
      </c>
      <c r="L113" s="450">
        <v>1125</v>
      </c>
      <c r="M113" s="450">
        <f t="shared" si="10"/>
        <v>13500</v>
      </c>
      <c r="N113" s="283">
        <f>K113-K113/1*S5</f>
        <v>1125</v>
      </c>
      <c r="O113" s="283">
        <f>L113-L113/1*S5</f>
        <v>1125</v>
      </c>
      <c r="P113" s="283">
        <f>M113-M113/1*S5</f>
        <v>13500</v>
      </c>
      <c r="Q113" s="258"/>
      <c r="R113" s="124"/>
      <c r="S113" s="283">
        <f t="shared" si="7"/>
        <v>0</v>
      </c>
      <c r="T113" s="304">
        <v>0.029</v>
      </c>
      <c r="U113" s="266">
        <f t="shared" si="8"/>
        <v>0</v>
      </c>
      <c r="V113" s="266">
        <v>13</v>
      </c>
      <c r="W113" s="266">
        <f t="shared" si="9"/>
        <v>0</v>
      </c>
    </row>
    <row r="114" spans="2:23" s="1" customFormat="1" ht="15">
      <c r="B114" s="219">
        <v>14</v>
      </c>
      <c r="C114" s="477" t="s">
        <v>371</v>
      </c>
      <c r="D114" s="368" t="s">
        <v>496</v>
      </c>
      <c r="E114" s="350" t="s">
        <v>232</v>
      </c>
      <c r="F114" s="364" t="s">
        <v>468</v>
      </c>
      <c r="G114" s="152"/>
      <c r="H114" s="366" t="s">
        <v>97</v>
      </c>
      <c r="I114" s="366">
        <v>12</v>
      </c>
      <c r="J114" s="219" t="s">
        <v>3</v>
      </c>
      <c r="K114" s="450">
        <v>1125</v>
      </c>
      <c r="L114" s="450">
        <v>1125</v>
      </c>
      <c r="M114" s="450">
        <f t="shared" si="10"/>
        <v>13500</v>
      </c>
      <c r="N114" s="283">
        <f>K114-K114/1*S5</f>
        <v>1125</v>
      </c>
      <c r="O114" s="283">
        <f>L114-L114/1*S5</f>
        <v>1125</v>
      </c>
      <c r="P114" s="283">
        <f>M114-M114/1*S5</f>
        <v>13500</v>
      </c>
      <c r="Q114" s="258"/>
      <c r="R114" s="124"/>
      <c r="S114" s="283">
        <f t="shared" si="7"/>
        <v>0</v>
      </c>
      <c r="T114" s="304">
        <v>0.029</v>
      </c>
      <c r="U114" s="266">
        <f t="shared" si="8"/>
        <v>0</v>
      </c>
      <c r="V114" s="266">
        <v>13</v>
      </c>
      <c r="W114" s="266">
        <f t="shared" si="9"/>
        <v>0</v>
      </c>
    </row>
    <row r="115" spans="2:23" s="1" customFormat="1" ht="15">
      <c r="B115" s="219">
        <v>15</v>
      </c>
      <c r="C115" s="477" t="s">
        <v>371</v>
      </c>
      <c r="D115" s="368" t="s">
        <v>497</v>
      </c>
      <c r="E115" s="350" t="s">
        <v>232</v>
      </c>
      <c r="F115" s="363" t="s">
        <v>469</v>
      </c>
      <c r="G115" s="152"/>
      <c r="H115" s="366" t="s">
        <v>97</v>
      </c>
      <c r="I115" s="366">
        <v>12</v>
      </c>
      <c r="J115" s="219" t="s">
        <v>3</v>
      </c>
      <c r="K115" s="450">
        <v>1125</v>
      </c>
      <c r="L115" s="450">
        <v>1125</v>
      </c>
      <c r="M115" s="450">
        <f t="shared" si="10"/>
        <v>13500</v>
      </c>
      <c r="N115" s="283">
        <f>K115-K115/1*S5</f>
        <v>1125</v>
      </c>
      <c r="O115" s="283">
        <f>L115-L115/1*S5</f>
        <v>1125</v>
      </c>
      <c r="P115" s="283">
        <f>M115-M115/1*S5</f>
        <v>13500</v>
      </c>
      <c r="Q115" s="258"/>
      <c r="R115" s="124"/>
      <c r="S115" s="283">
        <f t="shared" si="7"/>
        <v>0</v>
      </c>
      <c r="T115" s="304">
        <v>0.029</v>
      </c>
      <c r="U115" s="266">
        <f t="shared" si="8"/>
        <v>0</v>
      </c>
      <c r="V115" s="266">
        <v>13</v>
      </c>
      <c r="W115" s="266">
        <f t="shared" si="9"/>
        <v>0</v>
      </c>
    </row>
    <row r="116" spans="2:23" s="1" customFormat="1" ht="15">
      <c r="B116" s="219">
        <v>16</v>
      </c>
      <c r="C116" s="477" t="s">
        <v>371</v>
      </c>
      <c r="D116" s="368" t="s">
        <v>498</v>
      </c>
      <c r="E116" s="350" t="s">
        <v>513</v>
      </c>
      <c r="F116" s="364" t="s">
        <v>470</v>
      </c>
      <c r="G116" s="152"/>
      <c r="H116" s="366" t="s">
        <v>77</v>
      </c>
      <c r="I116" s="366">
        <v>12</v>
      </c>
      <c r="J116" s="219" t="s">
        <v>3</v>
      </c>
      <c r="K116" s="450">
        <v>1620</v>
      </c>
      <c r="L116" s="450">
        <v>1620</v>
      </c>
      <c r="M116" s="450">
        <f t="shared" si="10"/>
        <v>19440</v>
      </c>
      <c r="N116" s="283">
        <f>K116-K116/1*S5</f>
        <v>1620</v>
      </c>
      <c r="O116" s="283">
        <f>L116-L116/1*S5</f>
        <v>1620</v>
      </c>
      <c r="P116" s="283">
        <f>M116-M116/1*S5</f>
        <v>19440</v>
      </c>
      <c r="Q116" s="258"/>
      <c r="R116" s="124"/>
      <c r="S116" s="283">
        <f t="shared" si="7"/>
        <v>0</v>
      </c>
      <c r="T116" s="304">
        <v>0.041</v>
      </c>
      <c r="U116" s="266">
        <f t="shared" si="8"/>
        <v>0</v>
      </c>
      <c r="V116" s="266">
        <v>18</v>
      </c>
      <c r="W116" s="266">
        <f t="shared" si="9"/>
        <v>0</v>
      </c>
    </row>
    <row r="117" spans="2:23" s="1" customFormat="1" ht="15">
      <c r="B117" s="219">
        <v>17</v>
      </c>
      <c r="C117" s="477" t="s">
        <v>371</v>
      </c>
      <c r="D117" s="368" t="s">
        <v>499</v>
      </c>
      <c r="E117" s="350" t="s">
        <v>514</v>
      </c>
      <c r="F117" s="364" t="s">
        <v>397</v>
      </c>
      <c r="G117" s="152"/>
      <c r="H117" s="366" t="s">
        <v>263</v>
      </c>
      <c r="I117" s="366" t="s">
        <v>265</v>
      </c>
      <c r="J117" s="219" t="s">
        <v>3</v>
      </c>
      <c r="K117" s="450">
        <v>2205</v>
      </c>
      <c r="L117" s="450">
        <v>2205</v>
      </c>
      <c r="M117" s="450">
        <f t="shared" si="10"/>
        <v>17640</v>
      </c>
      <c r="N117" s="283">
        <f>K117-K117/1*S5</f>
        <v>2205</v>
      </c>
      <c r="O117" s="283">
        <f>L117-L117/1*S5</f>
        <v>2205</v>
      </c>
      <c r="P117" s="283">
        <f>M117-M117/1*S5</f>
        <v>17640</v>
      </c>
      <c r="Q117" s="258"/>
      <c r="R117" s="124"/>
      <c r="S117" s="283">
        <f t="shared" si="7"/>
        <v>0</v>
      </c>
      <c r="T117" s="304">
        <v>0.037</v>
      </c>
      <c r="U117" s="266">
        <f t="shared" si="8"/>
        <v>0</v>
      </c>
      <c r="V117" s="266">
        <v>16</v>
      </c>
      <c r="W117" s="266">
        <f t="shared" si="9"/>
        <v>0</v>
      </c>
    </row>
    <row r="118" spans="2:23" s="1" customFormat="1" ht="15">
      <c r="B118" s="219">
        <v>18</v>
      </c>
      <c r="C118" s="477" t="s">
        <v>371</v>
      </c>
      <c r="D118" s="368" t="s">
        <v>500</v>
      </c>
      <c r="E118" s="350" t="s">
        <v>515</v>
      </c>
      <c r="F118" s="364" t="s">
        <v>471</v>
      </c>
      <c r="G118" s="152"/>
      <c r="H118" s="366" t="s">
        <v>99</v>
      </c>
      <c r="I118" s="366">
        <v>4</v>
      </c>
      <c r="J118" s="219" t="s">
        <v>3</v>
      </c>
      <c r="K118" s="450">
        <v>3600</v>
      </c>
      <c r="L118" s="450">
        <v>3600</v>
      </c>
      <c r="M118" s="450">
        <f t="shared" si="10"/>
        <v>14400</v>
      </c>
      <c r="N118" s="283">
        <f>K118-K118/1*S5</f>
        <v>3600</v>
      </c>
      <c r="O118" s="283">
        <f>L118-L118/1*S5</f>
        <v>3600</v>
      </c>
      <c r="P118" s="283">
        <f>M118-M118/1*S5</f>
        <v>14400</v>
      </c>
      <c r="Q118" s="258"/>
      <c r="R118" s="124"/>
      <c r="S118" s="283">
        <f t="shared" si="7"/>
        <v>0</v>
      </c>
      <c r="T118" s="304">
        <v>0.031</v>
      </c>
      <c r="U118" s="266">
        <f t="shared" si="8"/>
        <v>0</v>
      </c>
      <c r="V118" s="266">
        <v>13</v>
      </c>
      <c r="W118" s="266">
        <f t="shared" si="9"/>
        <v>0</v>
      </c>
    </row>
    <row r="119" spans="2:23" s="1" customFormat="1" ht="15">
      <c r="B119" s="219">
        <v>19</v>
      </c>
      <c r="C119" s="477" t="s">
        <v>371</v>
      </c>
      <c r="D119" s="368" t="s">
        <v>501</v>
      </c>
      <c r="E119" s="350" t="s">
        <v>516</v>
      </c>
      <c r="F119" s="364" t="s">
        <v>262</v>
      </c>
      <c r="G119" s="152"/>
      <c r="H119" s="366" t="s">
        <v>101</v>
      </c>
      <c r="I119" s="366">
        <v>2</v>
      </c>
      <c r="J119" s="219" t="s">
        <v>3</v>
      </c>
      <c r="K119" s="450">
        <v>4815</v>
      </c>
      <c r="L119" s="450">
        <v>4815</v>
      </c>
      <c r="M119" s="450">
        <f t="shared" si="10"/>
        <v>9630</v>
      </c>
      <c r="N119" s="283">
        <f>K119-K119/1*S5</f>
        <v>4815</v>
      </c>
      <c r="O119" s="283">
        <f>L119-L119/1*S5</f>
        <v>4815</v>
      </c>
      <c r="P119" s="283">
        <f>M119-M119/1*S5</f>
        <v>9630</v>
      </c>
      <c r="Q119" s="258"/>
      <c r="R119" s="124"/>
      <c r="S119" s="283">
        <f t="shared" si="7"/>
        <v>0</v>
      </c>
      <c r="T119" s="304">
        <v>0.021</v>
      </c>
      <c r="U119" s="266">
        <f t="shared" si="8"/>
        <v>0</v>
      </c>
      <c r="V119" s="266">
        <v>9</v>
      </c>
      <c r="W119" s="266">
        <f t="shared" si="9"/>
        <v>0</v>
      </c>
    </row>
    <row r="120" spans="2:23" s="1" customFormat="1" ht="15">
      <c r="B120" s="219">
        <v>20</v>
      </c>
      <c r="C120" s="477" t="s">
        <v>371</v>
      </c>
      <c r="D120" s="368" t="s">
        <v>502</v>
      </c>
      <c r="E120" s="350" t="s">
        <v>517</v>
      </c>
      <c r="F120" s="364" t="s">
        <v>472</v>
      </c>
      <c r="G120" s="152"/>
      <c r="H120" s="366" t="s">
        <v>99</v>
      </c>
      <c r="I120" s="366">
        <v>4</v>
      </c>
      <c r="J120" s="219" t="s">
        <v>3</v>
      </c>
      <c r="K120" s="450">
        <v>4050</v>
      </c>
      <c r="L120" s="450">
        <v>4050</v>
      </c>
      <c r="M120" s="450">
        <f t="shared" si="10"/>
        <v>16200</v>
      </c>
      <c r="N120" s="283">
        <f>K120-K120/1*S5</f>
        <v>4050</v>
      </c>
      <c r="O120" s="283">
        <f>L120-L120/1*S5</f>
        <v>4050</v>
      </c>
      <c r="P120" s="283">
        <f>M120-M120/1*S5</f>
        <v>16200</v>
      </c>
      <c r="Q120" s="258"/>
      <c r="R120" s="124"/>
      <c r="S120" s="283">
        <f t="shared" si="7"/>
        <v>0</v>
      </c>
      <c r="T120" s="304">
        <v>0.034</v>
      </c>
      <c r="U120" s="266">
        <f t="shared" si="8"/>
        <v>0</v>
      </c>
      <c r="V120" s="266">
        <v>15</v>
      </c>
      <c r="W120" s="266">
        <f t="shared" si="9"/>
        <v>0</v>
      </c>
    </row>
    <row r="121" spans="2:23" s="1" customFormat="1" ht="15">
      <c r="B121" s="219">
        <v>21</v>
      </c>
      <c r="C121" s="477" t="s">
        <v>371</v>
      </c>
      <c r="D121" s="368" t="s">
        <v>503</v>
      </c>
      <c r="E121" s="350" t="s">
        <v>518</v>
      </c>
      <c r="F121" s="364" t="s">
        <v>473</v>
      </c>
      <c r="G121" s="152"/>
      <c r="H121" s="366" t="s">
        <v>101</v>
      </c>
      <c r="I121" s="366">
        <v>2</v>
      </c>
      <c r="J121" s="219" t="s">
        <v>3</v>
      </c>
      <c r="K121" s="450">
        <v>5400</v>
      </c>
      <c r="L121" s="450">
        <v>5400</v>
      </c>
      <c r="M121" s="450">
        <f t="shared" si="10"/>
        <v>10800</v>
      </c>
      <c r="N121" s="283">
        <f>K121-K121/1*S5</f>
        <v>5400</v>
      </c>
      <c r="O121" s="283">
        <f>L121-L121/1*S5</f>
        <v>5400</v>
      </c>
      <c r="P121" s="283">
        <f>M121-M121/1*S5</f>
        <v>10800</v>
      </c>
      <c r="Q121" s="258"/>
      <c r="R121" s="124"/>
      <c r="S121" s="283">
        <f t="shared" si="7"/>
        <v>0</v>
      </c>
      <c r="T121" s="304">
        <v>0.023</v>
      </c>
      <c r="U121" s="266">
        <f t="shared" si="8"/>
        <v>0</v>
      </c>
      <c r="V121" s="266">
        <v>10</v>
      </c>
      <c r="W121" s="266">
        <f t="shared" si="9"/>
        <v>0</v>
      </c>
    </row>
    <row r="122" spans="2:23" s="1" customFormat="1" ht="15">
      <c r="B122" s="219">
        <v>22</v>
      </c>
      <c r="C122" s="477" t="s">
        <v>371</v>
      </c>
      <c r="D122" s="368" t="s">
        <v>504</v>
      </c>
      <c r="E122" s="350" t="s">
        <v>518</v>
      </c>
      <c r="F122" s="364" t="s">
        <v>474</v>
      </c>
      <c r="G122" s="152"/>
      <c r="H122" s="366" t="s">
        <v>101</v>
      </c>
      <c r="I122" s="366">
        <v>2</v>
      </c>
      <c r="J122" s="219" t="s">
        <v>3</v>
      </c>
      <c r="K122" s="450">
        <v>5400</v>
      </c>
      <c r="L122" s="450">
        <v>5400</v>
      </c>
      <c r="M122" s="450">
        <f t="shared" si="10"/>
        <v>10800</v>
      </c>
      <c r="N122" s="283">
        <f>K122-K122/1*S5</f>
        <v>5400</v>
      </c>
      <c r="O122" s="283">
        <f>L122-L122/1*S5</f>
        <v>5400</v>
      </c>
      <c r="P122" s="283">
        <f>M122-M122/1*S5</f>
        <v>10800</v>
      </c>
      <c r="Q122" s="258"/>
      <c r="R122" s="124"/>
      <c r="S122" s="283">
        <f t="shared" si="7"/>
        <v>0</v>
      </c>
      <c r="T122" s="304">
        <v>0.023</v>
      </c>
      <c r="U122" s="266">
        <f t="shared" si="8"/>
        <v>0</v>
      </c>
      <c r="V122" s="266">
        <v>10</v>
      </c>
      <c r="W122" s="266">
        <f t="shared" si="9"/>
        <v>0</v>
      </c>
    </row>
    <row r="123" spans="2:23" s="1" customFormat="1" ht="15">
      <c r="B123" s="219">
        <v>23</v>
      </c>
      <c r="C123" s="477" t="s">
        <v>371</v>
      </c>
      <c r="D123" s="368" t="s">
        <v>505</v>
      </c>
      <c r="E123" s="350" t="s">
        <v>519</v>
      </c>
      <c r="F123" s="364" t="s">
        <v>475</v>
      </c>
      <c r="G123" s="152"/>
      <c r="H123" s="366" t="s">
        <v>101</v>
      </c>
      <c r="I123" s="366">
        <v>2</v>
      </c>
      <c r="J123" s="219" t="s">
        <v>3</v>
      </c>
      <c r="K123" s="450">
        <v>6750</v>
      </c>
      <c r="L123" s="450">
        <v>6750</v>
      </c>
      <c r="M123" s="450">
        <f t="shared" si="10"/>
        <v>13500</v>
      </c>
      <c r="N123" s="283">
        <f>K123-K123/1*S5</f>
        <v>6750</v>
      </c>
      <c r="O123" s="283">
        <f>L123-L123/1*S5</f>
        <v>6750</v>
      </c>
      <c r="P123" s="283">
        <f>M123-M123/1*S5</f>
        <v>13500</v>
      </c>
      <c r="Q123" s="258"/>
      <c r="R123" s="124"/>
      <c r="S123" s="283">
        <f t="shared" si="7"/>
        <v>0</v>
      </c>
      <c r="T123" s="304">
        <v>0.029</v>
      </c>
      <c r="U123" s="266">
        <f t="shared" si="8"/>
        <v>0</v>
      </c>
      <c r="V123" s="266">
        <v>12</v>
      </c>
      <c r="W123" s="266">
        <f t="shared" si="9"/>
        <v>0</v>
      </c>
    </row>
    <row r="124" spans="2:23" s="1" customFormat="1" ht="15">
      <c r="B124" s="219">
        <v>24</v>
      </c>
      <c r="C124" s="477" t="s">
        <v>371</v>
      </c>
      <c r="D124" s="368" t="s">
        <v>506</v>
      </c>
      <c r="E124" s="350" t="s">
        <v>520</v>
      </c>
      <c r="F124" s="365" t="s">
        <v>476</v>
      </c>
      <c r="G124" s="152"/>
      <c r="H124" s="366" t="s">
        <v>102</v>
      </c>
      <c r="I124" s="366">
        <v>1</v>
      </c>
      <c r="J124" s="219" t="s">
        <v>3</v>
      </c>
      <c r="K124" s="450">
        <v>9000</v>
      </c>
      <c r="L124" s="450">
        <v>9000</v>
      </c>
      <c r="M124" s="450">
        <f t="shared" si="10"/>
        <v>9000</v>
      </c>
      <c r="N124" s="283">
        <f>K124-K124/1*S5</f>
        <v>9000</v>
      </c>
      <c r="O124" s="283">
        <f>L124-L124/1*S5</f>
        <v>9000</v>
      </c>
      <c r="P124" s="283">
        <f>M124-M124/1*S5</f>
        <v>9000</v>
      </c>
      <c r="Q124" s="258"/>
      <c r="R124" s="124"/>
      <c r="S124" s="283">
        <f t="shared" si="7"/>
        <v>0</v>
      </c>
      <c r="T124" s="304">
        <v>0.021</v>
      </c>
      <c r="U124" s="266">
        <f t="shared" si="8"/>
        <v>0</v>
      </c>
      <c r="V124" s="266">
        <v>9</v>
      </c>
      <c r="W124" s="266">
        <f t="shared" si="9"/>
        <v>0</v>
      </c>
    </row>
    <row r="125" spans="2:23" s="1" customFormat="1" ht="15">
      <c r="B125" s="219">
        <v>25</v>
      </c>
      <c r="C125" s="477" t="s">
        <v>371</v>
      </c>
      <c r="D125" s="368" t="s">
        <v>507</v>
      </c>
      <c r="E125" s="350" t="s">
        <v>521</v>
      </c>
      <c r="F125" s="364" t="s">
        <v>477</v>
      </c>
      <c r="G125" s="152"/>
      <c r="H125" s="367" t="s">
        <v>102</v>
      </c>
      <c r="I125" s="367">
        <v>1</v>
      </c>
      <c r="J125" s="219" t="s">
        <v>3</v>
      </c>
      <c r="K125" s="450">
        <v>11250</v>
      </c>
      <c r="L125" s="450">
        <v>11250</v>
      </c>
      <c r="M125" s="450">
        <f t="shared" si="10"/>
        <v>11250</v>
      </c>
      <c r="N125" s="283">
        <f>K125-K125/1*S5</f>
        <v>11250</v>
      </c>
      <c r="O125" s="283">
        <f>L125-L125/1*S5</f>
        <v>11250</v>
      </c>
      <c r="P125" s="283">
        <f>M125-M125/1*S5</f>
        <v>11250</v>
      </c>
      <c r="Q125" s="258"/>
      <c r="R125" s="124"/>
      <c r="S125" s="283">
        <f t="shared" si="7"/>
        <v>0</v>
      </c>
      <c r="T125" s="304">
        <v>0.022</v>
      </c>
      <c r="U125" s="266">
        <f t="shared" si="8"/>
        <v>0</v>
      </c>
      <c r="V125" s="266">
        <v>10</v>
      </c>
      <c r="W125" s="266">
        <f t="shared" si="9"/>
        <v>0</v>
      </c>
    </row>
    <row r="126" spans="2:23" ht="15.75" thickBot="1">
      <c r="B126" s="32"/>
      <c r="C126" s="20"/>
      <c r="D126" s="21"/>
      <c r="E126" s="22"/>
      <c r="F126" s="22"/>
      <c r="G126" s="33"/>
      <c r="H126" s="34"/>
      <c r="I126" s="34"/>
      <c r="J126" s="220"/>
      <c r="K126" s="177"/>
      <c r="L126" s="196"/>
      <c r="M126" s="178"/>
      <c r="N126" s="203"/>
      <c r="O126" s="203"/>
      <c r="P126" s="203"/>
      <c r="Q126" s="240"/>
      <c r="R126" s="241"/>
      <c r="S126" s="296"/>
      <c r="T126" s="268"/>
      <c r="U126" s="263"/>
      <c r="V126" s="263"/>
      <c r="W126" s="263"/>
    </row>
    <row r="127" spans="2:23" ht="16.5" thickBot="1">
      <c r="B127" s="487" t="s">
        <v>50</v>
      </c>
      <c r="C127" s="488"/>
      <c r="D127" s="488"/>
      <c r="E127" s="488"/>
      <c r="F127" s="488"/>
      <c r="G127" s="488"/>
      <c r="H127" s="488"/>
      <c r="I127" s="488"/>
      <c r="J127" s="488"/>
      <c r="K127" s="156"/>
      <c r="L127" s="186"/>
      <c r="M127" s="157"/>
      <c r="N127" s="17"/>
      <c r="O127" s="17"/>
      <c r="P127" s="17"/>
      <c r="Q127" s="233"/>
      <c r="R127" s="210"/>
      <c r="S127" s="289"/>
      <c r="T127" s="268"/>
      <c r="U127" s="263"/>
      <c r="V127" s="263"/>
      <c r="W127" s="263"/>
    </row>
    <row r="128" spans="2:23" ht="15">
      <c r="B128" s="48">
        <v>1</v>
      </c>
      <c r="C128" s="477" t="s">
        <v>371</v>
      </c>
      <c r="D128" s="330" t="s">
        <v>127</v>
      </c>
      <c r="E128" s="67" t="s">
        <v>237</v>
      </c>
      <c r="F128" s="154" t="s">
        <v>302</v>
      </c>
      <c r="G128" s="84" t="s">
        <v>272</v>
      </c>
      <c r="H128" s="52" t="s">
        <v>97</v>
      </c>
      <c r="I128" s="52" t="s">
        <v>111</v>
      </c>
      <c r="J128" s="214" t="s">
        <v>3</v>
      </c>
      <c r="K128" s="282">
        <v>840</v>
      </c>
      <c r="L128" s="282">
        <v>840</v>
      </c>
      <c r="M128" s="170">
        <v>10080</v>
      </c>
      <c r="N128" s="57">
        <f>K128-K128/1*S5</f>
        <v>840</v>
      </c>
      <c r="O128" s="57">
        <f>L128-L128/1*S5</f>
        <v>840</v>
      </c>
      <c r="P128" s="57">
        <f>M128-M128/1*S5</f>
        <v>10080</v>
      </c>
      <c r="Q128" s="256"/>
      <c r="R128" s="122"/>
      <c r="S128" s="74">
        <f aca="true" t="shared" si="11" ref="S128:S151">MAX(Q128*O128,R128*P128)</f>
        <v>0</v>
      </c>
      <c r="T128" s="268">
        <v>0.051</v>
      </c>
      <c r="U128" s="263">
        <f t="shared" si="8"/>
        <v>0</v>
      </c>
      <c r="V128" s="263">
        <v>15.6</v>
      </c>
      <c r="W128" s="263">
        <f t="shared" si="9"/>
        <v>0</v>
      </c>
    </row>
    <row r="129" spans="2:23" ht="15">
      <c r="B129" s="48">
        <v>2</v>
      </c>
      <c r="C129" s="477" t="s">
        <v>371</v>
      </c>
      <c r="D129" s="88" t="s">
        <v>128</v>
      </c>
      <c r="E129" s="68" t="s">
        <v>238</v>
      </c>
      <c r="F129" s="90" t="s">
        <v>427</v>
      </c>
      <c r="G129" s="328" t="s">
        <v>272</v>
      </c>
      <c r="H129" s="54" t="s">
        <v>96</v>
      </c>
      <c r="I129" s="54" t="s">
        <v>110</v>
      </c>
      <c r="J129" s="215" t="s">
        <v>3</v>
      </c>
      <c r="K129" s="283">
        <v>1120</v>
      </c>
      <c r="L129" s="283">
        <v>1120</v>
      </c>
      <c r="M129" s="172">
        <v>17920</v>
      </c>
      <c r="N129" s="56">
        <f>K129-K129/1*S5</f>
        <v>1120</v>
      </c>
      <c r="O129" s="56">
        <f>L129-L129/1*S5</f>
        <v>1120</v>
      </c>
      <c r="P129" s="57">
        <f>M129-M129/1*S5</f>
        <v>17920</v>
      </c>
      <c r="Q129" s="254"/>
      <c r="R129" s="121"/>
      <c r="S129" s="74">
        <f>MAX(Q129*O129,R129*P129)</f>
        <v>0</v>
      </c>
      <c r="T129" s="268">
        <v>0.044</v>
      </c>
      <c r="U129" s="263">
        <f>T129*R129</f>
        <v>0</v>
      </c>
      <c r="V129" s="263">
        <v>20.5</v>
      </c>
      <c r="W129" s="263">
        <f>V129*R129</f>
        <v>0</v>
      </c>
    </row>
    <row r="130" spans="2:23" ht="15">
      <c r="B130" s="48">
        <v>3</v>
      </c>
      <c r="C130" s="477" t="s">
        <v>371</v>
      </c>
      <c r="D130" s="88" t="s">
        <v>171</v>
      </c>
      <c r="E130" s="68" t="s">
        <v>238</v>
      </c>
      <c r="F130" s="90" t="s">
        <v>408</v>
      </c>
      <c r="G130" s="92" t="s">
        <v>272</v>
      </c>
      <c r="H130" s="54" t="s">
        <v>97</v>
      </c>
      <c r="I130" s="54" t="s">
        <v>111</v>
      </c>
      <c r="J130" s="215" t="s">
        <v>3</v>
      </c>
      <c r="K130" s="283">
        <v>1120</v>
      </c>
      <c r="L130" s="283">
        <v>1120</v>
      </c>
      <c r="M130" s="172">
        <v>13440</v>
      </c>
      <c r="N130" s="56">
        <f>K130-K130/1*S5</f>
        <v>1120</v>
      </c>
      <c r="O130" s="56">
        <f>L130-L130/1*S5</f>
        <v>1120</v>
      </c>
      <c r="P130" s="57">
        <f>M130-M130/1*S5</f>
        <v>13440</v>
      </c>
      <c r="Q130" s="254"/>
      <c r="R130" s="121"/>
      <c r="S130" s="74">
        <f t="shared" si="11"/>
        <v>0</v>
      </c>
      <c r="T130" s="268">
        <v>0.04</v>
      </c>
      <c r="U130" s="263">
        <f t="shared" si="8"/>
        <v>0</v>
      </c>
      <c r="V130" s="263">
        <v>15.6</v>
      </c>
      <c r="W130" s="263">
        <f t="shared" si="9"/>
        <v>0</v>
      </c>
    </row>
    <row r="131" spans="2:23" ht="15">
      <c r="B131" s="48">
        <v>4</v>
      </c>
      <c r="C131" s="477" t="s">
        <v>371</v>
      </c>
      <c r="D131" s="87" t="s">
        <v>576</v>
      </c>
      <c r="E131" s="72" t="s">
        <v>238</v>
      </c>
      <c r="F131" s="154" t="s">
        <v>551</v>
      </c>
      <c r="G131" s="84" t="s">
        <v>272</v>
      </c>
      <c r="H131" s="45" t="s">
        <v>97</v>
      </c>
      <c r="I131" s="45" t="s">
        <v>111</v>
      </c>
      <c r="J131" s="218" t="s">
        <v>3</v>
      </c>
      <c r="K131" s="282">
        <v>1200</v>
      </c>
      <c r="L131" s="282">
        <v>1200</v>
      </c>
      <c r="M131" s="170">
        <v>14400</v>
      </c>
      <c r="N131" s="57">
        <f>K131-K131/1*S5</f>
        <v>1200</v>
      </c>
      <c r="O131" s="57">
        <f>L131-L131/1*S5</f>
        <v>1200</v>
      </c>
      <c r="P131" s="57">
        <f>M131-M131/1*S5</f>
        <v>14400</v>
      </c>
      <c r="Q131" s="256"/>
      <c r="R131" s="122"/>
      <c r="S131" s="74">
        <f>MAX(Q131*O131,R131*P131)</f>
        <v>0</v>
      </c>
      <c r="T131" s="268">
        <v>0.067</v>
      </c>
      <c r="U131" s="263">
        <f>T131*R131</f>
        <v>0</v>
      </c>
      <c r="V131" s="263">
        <v>21.7</v>
      </c>
      <c r="W131" s="263">
        <f>V131*R131</f>
        <v>0</v>
      </c>
    </row>
    <row r="132" spans="2:23" ht="15">
      <c r="B132" s="48">
        <v>5</v>
      </c>
      <c r="C132" s="477" t="s">
        <v>371</v>
      </c>
      <c r="D132" s="87" t="s">
        <v>577</v>
      </c>
      <c r="E132" s="72" t="s">
        <v>238</v>
      </c>
      <c r="F132" s="154" t="s">
        <v>551</v>
      </c>
      <c r="G132" s="84" t="s">
        <v>272</v>
      </c>
      <c r="H132" s="45" t="s">
        <v>578</v>
      </c>
      <c r="I132" s="45" t="s">
        <v>355</v>
      </c>
      <c r="J132" s="218" t="s">
        <v>3</v>
      </c>
      <c r="K132" s="282">
        <v>1200</v>
      </c>
      <c r="L132" s="282">
        <v>1200</v>
      </c>
      <c r="M132" s="170">
        <v>19200</v>
      </c>
      <c r="N132" s="57">
        <f>K132-K132/1*S5</f>
        <v>1200</v>
      </c>
      <c r="O132" s="57">
        <f>L132-L132/1*S5</f>
        <v>1200</v>
      </c>
      <c r="P132" s="57">
        <f>M132-M132/1*S5</f>
        <v>19200</v>
      </c>
      <c r="Q132" s="256"/>
      <c r="R132" s="122"/>
      <c r="S132" s="74">
        <f>MAX(Q132*O132,R132*P132)</f>
        <v>0</v>
      </c>
      <c r="T132" s="268"/>
      <c r="U132" s="263"/>
      <c r="V132" s="263"/>
      <c r="W132" s="263"/>
    </row>
    <row r="133" spans="2:23" ht="15">
      <c r="B133" s="48">
        <v>6</v>
      </c>
      <c r="C133" s="477" t="s">
        <v>371</v>
      </c>
      <c r="D133" s="88" t="s">
        <v>172</v>
      </c>
      <c r="E133" s="68" t="s">
        <v>239</v>
      </c>
      <c r="F133" s="90" t="s">
        <v>426</v>
      </c>
      <c r="G133" s="328" t="s">
        <v>272</v>
      </c>
      <c r="H133" s="54" t="s">
        <v>98</v>
      </c>
      <c r="I133" s="54" t="s">
        <v>113</v>
      </c>
      <c r="J133" s="215" t="s">
        <v>3</v>
      </c>
      <c r="K133" s="283">
        <v>1330</v>
      </c>
      <c r="L133" s="283">
        <v>1330</v>
      </c>
      <c r="M133" s="172">
        <v>10640</v>
      </c>
      <c r="N133" s="56">
        <f>K133-K133/1*S5</f>
        <v>1330</v>
      </c>
      <c r="O133" s="56">
        <f>L133-L133/1*S5</f>
        <v>1330</v>
      </c>
      <c r="P133" s="57">
        <f>M133-M133/1*S5</f>
        <v>10640</v>
      </c>
      <c r="Q133" s="254"/>
      <c r="R133" s="121"/>
      <c r="S133" s="74">
        <f t="shared" si="11"/>
        <v>0</v>
      </c>
      <c r="T133" s="268">
        <v>0.041</v>
      </c>
      <c r="U133" s="263">
        <f t="shared" si="8"/>
        <v>0</v>
      </c>
      <c r="V133" s="263">
        <v>14.5</v>
      </c>
      <c r="W133" s="263">
        <f t="shared" si="9"/>
        <v>0</v>
      </c>
    </row>
    <row r="134" spans="2:23" ht="15">
      <c r="B134" s="48">
        <v>7</v>
      </c>
      <c r="C134" s="477" t="s">
        <v>371</v>
      </c>
      <c r="D134" s="88" t="s">
        <v>173</v>
      </c>
      <c r="E134" s="68" t="s">
        <v>239</v>
      </c>
      <c r="F134" s="90" t="s">
        <v>163</v>
      </c>
      <c r="G134" s="92" t="s">
        <v>272</v>
      </c>
      <c r="H134" s="54" t="s">
        <v>98</v>
      </c>
      <c r="I134" s="54" t="s">
        <v>113</v>
      </c>
      <c r="J134" s="215" t="s">
        <v>3</v>
      </c>
      <c r="K134" s="283">
        <v>1330</v>
      </c>
      <c r="L134" s="283">
        <v>1330</v>
      </c>
      <c r="M134" s="172">
        <v>10640</v>
      </c>
      <c r="N134" s="56">
        <f>K134-K134/1*S5</f>
        <v>1330</v>
      </c>
      <c r="O134" s="56">
        <f>L134-L134/1*S5</f>
        <v>1330</v>
      </c>
      <c r="P134" s="57">
        <f>M134-M134/1*S5</f>
        <v>10640</v>
      </c>
      <c r="Q134" s="254"/>
      <c r="R134" s="121"/>
      <c r="S134" s="74">
        <f t="shared" si="11"/>
        <v>0</v>
      </c>
      <c r="T134" s="268">
        <v>0.041</v>
      </c>
      <c r="U134" s="263">
        <f t="shared" si="8"/>
        <v>0</v>
      </c>
      <c r="V134" s="263">
        <v>14.5</v>
      </c>
      <c r="W134" s="263">
        <f t="shared" si="9"/>
        <v>0</v>
      </c>
    </row>
    <row r="135" spans="2:23" s="1" customFormat="1" ht="15">
      <c r="B135" s="48">
        <v>8</v>
      </c>
      <c r="C135" s="477" t="s">
        <v>371</v>
      </c>
      <c r="D135" s="88" t="s">
        <v>174</v>
      </c>
      <c r="E135" s="86" t="s">
        <v>240</v>
      </c>
      <c r="F135" s="90" t="s">
        <v>550</v>
      </c>
      <c r="G135" s="152" t="s">
        <v>272</v>
      </c>
      <c r="H135" s="153" t="s">
        <v>97</v>
      </c>
      <c r="I135" s="153" t="s">
        <v>111</v>
      </c>
      <c r="J135" s="215" t="s">
        <v>3</v>
      </c>
      <c r="K135" s="283">
        <v>1510</v>
      </c>
      <c r="L135" s="283">
        <v>1510</v>
      </c>
      <c r="M135" s="182">
        <v>18120</v>
      </c>
      <c r="N135" s="283">
        <f>K135-K135/1*S5</f>
        <v>1510</v>
      </c>
      <c r="O135" s="283">
        <f>L135-L135/1*S5</f>
        <v>1510</v>
      </c>
      <c r="P135" s="282">
        <f>M135-M135/1*S5</f>
        <v>18120</v>
      </c>
      <c r="Q135" s="254"/>
      <c r="R135" s="121"/>
      <c r="S135" s="319">
        <f t="shared" si="11"/>
        <v>0</v>
      </c>
      <c r="T135" s="304">
        <v>0.05</v>
      </c>
      <c r="U135" s="266">
        <f t="shared" si="8"/>
        <v>0</v>
      </c>
      <c r="V135" s="266">
        <v>23.5</v>
      </c>
      <c r="W135" s="266">
        <f t="shared" si="9"/>
        <v>0</v>
      </c>
    </row>
    <row r="136" spans="2:23" ht="15">
      <c r="B136" s="48">
        <v>9</v>
      </c>
      <c r="C136" s="477" t="s">
        <v>371</v>
      </c>
      <c r="D136" s="88" t="s">
        <v>175</v>
      </c>
      <c r="E136" s="68" t="s">
        <v>241</v>
      </c>
      <c r="F136" s="90" t="s">
        <v>414</v>
      </c>
      <c r="G136" s="92" t="s">
        <v>272</v>
      </c>
      <c r="H136" s="54" t="s">
        <v>98</v>
      </c>
      <c r="I136" s="54" t="s">
        <v>113</v>
      </c>
      <c r="J136" s="215" t="s">
        <v>3</v>
      </c>
      <c r="K136" s="283">
        <v>1750</v>
      </c>
      <c r="L136" s="283">
        <v>1750</v>
      </c>
      <c r="M136" s="172">
        <v>14000</v>
      </c>
      <c r="N136" s="56">
        <f>K136-K136/1*S5</f>
        <v>1750</v>
      </c>
      <c r="O136" s="56">
        <f>L136-L136/1*S5</f>
        <v>1750</v>
      </c>
      <c r="P136" s="57">
        <f>M136-M136/1*S5</f>
        <v>14000</v>
      </c>
      <c r="Q136" s="254"/>
      <c r="R136" s="121"/>
      <c r="S136" s="74">
        <f t="shared" si="11"/>
        <v>0</v>
      </c>
      <c r="T136" s="268">
        <v>0.04</v>
      </c>
      <c r="U136" s="263">
        <f t="shared" si="8"/>
        <v>0</v>
      </c>
      <c r="V136" s="263">
        <v>19</v>
      </c>
      <c r="W136" s="263">
        <f t="shared" si="9"/>
        <v>0</v>
      </c>
    </row>
    <row r="137" spans="2:23" ht="15">
      <c r="B137" s="48">
        <v>10</v>
      </c>
      <c r="C137" s="477" t="s">
        <v>371</v>
      </c>
      <c r="D137" s="25" t="s">
        <v>267</v>
      </c>
      <c r="E137" s="30" t="s">
        <v>242</v>
      </c>
      <c r="F137" s="321" t="s">
        <v>589</v>
      </c>
      <c r="G137" s="27" t="s">
        <v>272</v>
      </c>
      <c r="H137" s="28" t="s">
        <v>263</v>
      </c>
      <c r="I137" s="28" t="s">
        <v>265</v>
      </c>
      <c r="J137" s="223" t="s">
        <v>3</v>
      </c>
      <c r="K137" s="283">
        <v>1400</v>
      </c>
      <c r="L137" s="283">
        <v>1400</v>
      </c>
      <c r="M137" s="172">
        <v>11200</v>
      </c>
      <c r="N137" s="56">
        <f>K137-K137/1*S5</f>
        <v>1400</v>
      </c>
      <c r="O137" s="56">
        <f>L137-L137/1*S5</f>
        <v>1400</v>
      </c>
      <c r="P137" s="57">
        <f>M137-M137/1*S5</f>
        <v>11200</v>
      </c>
      <c r="Q137" s="260"/>
      <c r="R137" s="126"/>
      <c r="S137" s="74">
        <f t="shared" si="11"/>
        <v>0</v>
      </c>
      <c r="T137" s="270">
        <v>0.03</v>
      </c>
      <c r="U137" s="265">
        <f t="shared" si="8"/>
        <v>0</v>
      </c>
      <c r="V137" s="265">
        <v>16</v>
      </c>
      <c r="W137" s="265">
        <f t="shared" si="9"/>
        <v>0</v>
      </c>
    </row>
    <row r="138" spans="2:23" ht="15">
      <c r="B138" s="48">
        <v>11</v>
      </c>
      <c r="C138" s="477" t="s">
        <v>371</v>
      </c>
      <c r="D138" s="25" t="s">
        <v>269</v>
      </c>
      <c r="E138" s="26" t="s">
        <v>271</v>
      </c>
      <c r="F138" s="321" t="s">
        <v>590</v>
      </c>
      <c r="G138" s="27" t="s">
        <v>272</v>
      </c>
      <c r="H138" s="28" t="s">
        <v>263</v>
      </c>
      <c r="I138" s="28" t="s">
        <v>265</v>
      </c>
      <c r="J138" s="223" t="s">
        <v>3</v>
      </c>
      <c r="K138" s="283">
        <v>1400</v>
      </c>
      <c r="L138" s="283">
        <v>1400</v>
      </c>
      <c r="M138" s="172">
        <v>11200</v>
      </c>
      <c r="N138" s="56">
        <f>K138-K138/1*S5</f>
        <v>1400</v>
      </c>
      <c r="O138" s="56">
        <f>L138-L138/1*S5</f>
        <v>1400</v>
      </c>
      <c r="P138" s="57">
        <f>M138-M138/1*S5</f>
        <v>11200</v>
      </c>
      <c r="Q138" s="260"/>
      <c r="R138" s="126"/>
      <c r="S138" s="74">
        <f t="shared" si="11"/>
        <v>0</v>
      </c>
      <c r="T138" s="270">
        <v>0.04</v>
      </c>
      <c r="U138" s="265">
        <f t="shared" si="8"/>
        <v>0</v>
      </c>
      <c r="V138" s="265">
        <v>13</v>
      </c>
      <c r="W138" s="265">
        <f t="shared" si="9"/>
        <v>0</v>
      </c>
    </row>
    <row r="139" spans="2:23" s="1" customFormat="1" ht="15">
      <c r="B139" s="48">
        <v>12</v>
      </c>
      <c r="C139" s="477" t="s">
        <v>371</v>
      </c>
      <c r="D139" s="88" t="s">
        <v>176</v>
      </c>
      <c r="E139" s="86" t="s">
        <v>241</v>
      </c>
      <c r="F139" s="90" t="s">
        <v>579</v>
      </c>
      <c r="G139" s="152" t="s">
        <v>272</v>
      </c>
      <c r="H139" s="153" t="s">
        <v>98</v>
      </c>
      <c r="I139" s="153" t="s">
        <v>113</v>
      </c>
      <c r="J139" s="215" t="s">
        <v>3</v>
      </c>
      <c r="K139" s="283">
        <v>1750</v>
      </c>
      <c r="L139" s="283">
        <v>1750</v>
      </c>
      <c r="M139" s="182">
        <v>14000</v>
      </c>
      <c r="N139" s="283">
        <f>K139-K139/1*S5</f>
        <v>1750</v>
      </c>
      <c r="O139" s="283">
        <f>L139-L139/1*S5</f>
        <v>1750</v>
      </c>
      <c r="P139" s="282">
        <f>M139-M139/1*S5</f>
        <v>14000</v>
      </c>
      <c r="Q139" s="254"/>
      <c r="R139" s="121"/>
      <c r="S139" s="319">
        <f t="shared" si="11"/>
        <v>0</v>
      </c>
      <c r="T139" s="304">
        <v>0.04</v>
      </c>
      <c r="U139" s="266">
        <f t="shared" si="8"/>
        <v>0</v>
      </c>
      <c r="V139" s="266">
        <v>15.3</v>
      </c>
      <c r="W139" s="266">
        <f t="shared" si="9"/>
        <v>0</v>
      </c>
    </row>
    <row r="140" spans="2:23" ht="15">
      <c r="B140" s="48">
        <v>13</v>
      </c>
      <c r="C140" s="477" t="s">
        <v>371</v>
      </c>
      <c r="D140" s="88" t="s">
        <v>177</v>
      </c>
      <c r="E140" s="68" t="s">
        <v>242</v>
      </c>
      <c r="F140" s="90" t="s">
        <v>445</v>
      </c>
      <c r="G140" s="92" t="s">
        <v>272</v>
      </c>
      <c r="H140" s="54" t="s">
        <v>98</v>
      </c>
      <c r="I140" s="54" t="s">
        <v>113</v>
      </c>
      <c r="J140" s="215" t="s">
        <v>3</v>
      </c>
      <c r="K140" s="283">
        <v>1750</v>
      </c>
      <c r="L140" s="283">
        <v>1750</v>
      </c>
      <c r="M140" s="172">
        <v>14000</v>
      </c>
      <c r="N140" s="56">
        <f>K140-K140/1*S5</f>
        <v>1750</v>
      </c>
      <c r="O140" s="56">
        <f>L140-L140/1*S5</f>
        <v>1750</v>
      </c>
      <c r="P140" s="57">
        <f>M140-M140/1*S5</f>
        <v>14000</v>
      </c>
      <c r="Q140" s="254"/>
      <c r="R140" s="121"/>
      <c r="S140" s="74">
        <f t="shared" si="11"/>
        <v>0</v>
      </c>
      <c r="T140" s="268">
        <v>0.04</v>
      </c>
      <c r="U140" s="263">
        <f t="shared" si="8"/>
        <v>0</v>
      </c>
      <c r="V140" s="263">
        <v>15.3</v>
      </c>
      <c r="W140" s="263">
        <f t="shared" si="9"/>
        <v>0</v>
      </c>
    </row>
    <row r="141" spans="2:23" ht="15">
      <c r="B141" s="48">
        <v>14</v>
      </c>
      <c r="C141" s="477" t="s">
        <v>371</v>
      </c>
      <c r="D141" s="88" t="s">
        <v>178</v>
      </c>
      <c r="E141" s="68" t="s">
        <v>243</v>
      </c>
      <c r="F141" s="90" t="s">
        <v>164</v>
      </c>
      <c r="G141" s="92" t="s">
        <v>272</v>
      </c>
      <c r="H141" s="54" t="s">
        <v>100</v>
      </c>
      <c r="I141" s="54" t="s">
        <v>112</v>
      </c>
      <c r="J141" s="215" t="s">
        <v>3</v>
      </c>
      <c r="K141" s="283">
        <v>2520</v>
      </c>
      <c r="L141" s="283">
        <v>2520</v>
      </c>
      <c r="M141" s="172">
        <v>15120</v>
      </c>
      <c r="N141" s="56">
        <f>K141-K141/1*S5</f>
        <v>2520</v>
      </c>
      <c r="O141" s="56">
        <f>L141-L141/1*S5</f>
        <v>2520</v>
      </c>
      <c r="P141" s="57">
        <f>M141-M141/1*S5</f>
        <v>15120</v>
      </c>
      <c r="Q141" s="254"/>
      <c r="R141" s="121"/>
      <c r="S141" s="74">
        <f t="shared" si="11"/>
        <v>0</v>
      </c>
      <c r="T141" s="268">
        <v>0.04</v>
      </c>
      <c r="U141" s="263">
        <f t="shared" si="8"/>
        <v>0</v>
      </c>
      <c r="V141" s="263">
        <v>15.3</v>
      </c>
      <c r="W141" s="263">
        <f t="shared" si="9"/>
        <v>0</v>
      </c>
    </row>
    <row r="142" spans="2:23" ht="15">
      <c r="B142" s="48">
        <v>15</v>
      </c>
      <c r="C142" s="477" t="s">
        <v>371</v>
      </c>
      <c r="D142" s="88" t="s">
        <v>179</v>
      </c>
      <c r="E142" s="68" t="s">
        <v>243</v>
      </c>
      <c r="F142" s="90" t="s">
        <v>165</v>
      </c>
      <c r="G142" s="92" t="s">
        <v>272</v>
      </c>
      <c r="H142" s="54" t="s">
        <v>100</v>
      </c>
      <c r="I142" s="54" t="s">
        <v>112</v>
      </c>
      <c r="J142" s="215" t="s">
        <v>3</v>
      </c>
      <c r="K142" s="283">
        <v>2520</v>
      </c>
      <c r="L142" s="283">
        <v>2520</v>
      </c>
      <c r="M142" s="172">
        <v>15120</v>
      </c>
      <c r="N142" s="56">
        <f>K142-K142/1*S5</f>
        <v>2520</v>
      </c>
      <c r="O142" s="56">
        <f>L142-L142/1*S5</f>
        <v>2520</v>
      </c>
      <c r="P142" s="57">
        <f>M142-M142/1*S5</f>
        <v>15120</v>
      </c>
      <c r="Q142" s="254"/>
      <c r="R142" s="121"/>
      <c r="S142" s="74">
        <f t="shared" si="11"/>
        <v>0</v>
      </c>
      <c r="T142" s="268">
        <v>0.043</v>
      </c>
      <c r="U142" s="263">
        <f t="shared" si="8"/>
        <v>0</v>
      </c>
      <c r="V142" s="263">
        <v>18</v>
      </c>
      <c r="W142" s="263">
        <f t="shared" si="9"/>
        <v>0</v>
      </c>
    </row>
    <row r="143" spans="2:23" ht="15">
      <c r="B143" s="48">
        <v>16</v>
      </c>
      <c r="C143" s="477" t="s">
        <v>371</v>
      </c>
      <c r="D143" s="88" t="s">
        <v>180</v>
      </c>
      <c r="E143" s="68" t="s">
        <v>243</v>
      </c>
      <c r="F143" s="90" t="s">
        <v>166</v>
      </c>
      <c r="G143" s="92" t="s">
        <v>272</v>
      </c>
      <c r="H143" s="54" t="s">
        <v>100</v>
      </c>
      <c r="I143" s="54" t="s">
        <v>112</v>
      </c>
      <c r="J143" s="215" t="s">
        <v>3</v>
      </c>
      <c r="K143" s="283">
        <v>2520</v>
      </c>
      <c r="L143" s="283">
        <v>2520</v>
      </c>
      <c r="M143" s="172">
        <v>15120</v>
      </c>
      <c r="N143" s="56">
        <f>K143-K143/1*S5</f>
        <v>2520</v>
      </c>
      <c r="O143" s="56">
        <f>L143-L143/1*S5</f>
        <v>2520</v>
      </c>
      <c r="P143" s="57">
        <f>M143-M143/1*S5</f>
        <v>15120</v>
      </c>
      <c r="Q143" s="254"/>
      <c r="R143" s="121"/>
      <c r="S143" s="74">
        <f t="shared" si="11"/>
        <v>0</v>
      </c>
      <c r="T143" s="268">
        <v>0.043</v>
      </c>
      <c r="U143" s="263">
        <f t="shared" si="8"/>
        <v>0</v>
      </c>
      <c r="V143" s="263">
        <v>17.5</v>
      </c>
      <c r="W143" s="263">
        <f t="shared" si="9"/>
        <v>0</v>
      </c>
    </row>
    <row r="144" spans="2:23" ht="15">
      <c r="B144" s="48">
        <v>17</v>
      </c>
      <c r="C144" s="477" t="s">
        <v>371</v>
      </c>
      <c r="D144" s="88" t="s">
        <v>181</v>
      </c>
      <c r="E144" s="68" t="s">
        <v>409</v>
      </c>
      <c r="F144" s="90" t="s">
        <v>352</v>
      </c>
      <c r="G144" s="92" t="s">
        <v>272</v>
      </c>
      <c r="H144" s="54" t="s">
        <v>100</v>
      </c>
      <c r="I144" s="54" t="s">
        <v>112</v>
      </c>
      <c r="J144" s="215" t="s">
        <v>3</v>
      </c>
      <c r="K144" s="283">
        <v>2520</v>
      </c>
      <c r="L144" s="283">
        <v>2520</v>
      </c>
      <c r="M144" s="172">
        <v>15120</v>
      </c>
      <c r="N144" s="56">
        <f>K144-K144/1*S5</f>
        <v>2520</v>
      </c>
      <c r="O144" s="56">
        <f>L144-L144/1*S5</f>
        <v>2520</v>
      </c>
      <c r="P144" s="57">
        <f>M144-M144/1*S5</f>
        <v>15120</v>
      </c>
      <c r="Q144" s="254"/>
      <c r="R144" s="121"/>
      <c r="S144" s="74">
        <f t="shared" si="11"/>
        <v>0</v>
      </c>
      <c r="T144" s="268">
        <v>0.045</v>
      </c>
      <c r="U144" s="263">
        <f t="shared" si="8"/>
        <v>0</v>
      </c>
      <c r="V144" s="263">
        <v>21</v>
      </c>
      <c r="W144" s="263">
        <f t="shared" si="9"/>
        <v>0</v>
      </c>
    </row>
    <row r="145" spans="2:23" ht="15">
      <c r="B145" s="48">
        <v>18</v>
      </c>
      <c r="C145" s="477" t="s">
        <v>371</v>
      </c>
      <c r="D145" s="25" t="s">
        <v>268</v>
      </c>
      <c r="E145" s="30" t="s">
        <v>270</v>
      </c>
      <c r="F145" s="321" t="s">
        <v>588</v>
      </c>
      <c r="G145" s="27" t="s">
        <v>272</v>
      </c>
      <c r="H145" s="28" t="s">
        <v>263</v>
      </c>
      <c r="I145" s="28" t="s">
        <v>265</v>
      </c>
      <c r="J145" s="223" t="s">
        <v>3</v>
      </c>
      <c r="K145" s="283">
        <v>2016</v>
      </c>
      <c r="L145" s="283">
        <v>2016</v>
      </c>
      <c r="M145" s="181">
        <v>16128</v>
      </c>
      <c r="N145" s="56">
        <f>K145-K145/1*S5</f>
        <v>2016</v>
      </c>
      <c r="O145" s="56">
        <f>L145-L145/1*S5</f>
        <v>2016</v>
      </c>
      <c r="P145" s="57">
        <f>M145-M145/1*S5</f>
        <v>16128</v>
      </c>
      <c r="Q145" s="260"/>
      <c r="R145" s="126"/>
      <c r="S145" s="74">
        <f t="shared" si="11"/>
        <v>0</v>
      </c>
      <c r="T145" s="270">
        <v>0.05</v>
      </c>
      <c r="U145" s="265">
        <f t="shared" si="8"/>
        <v>0</v>
      </c>
      <c r="V145" s="265">
        <v>22</v>
      </c>
      <c r="W145" s="265">
        <f t="shared" si="9"/>
        <v>0</v>
      </c>
    </row>
    <row r="146" spans="2:23" ht="15">
      <c r="B146" s="48">
        <v>19</v>
      </c>
      <c r="C146" s="477" t="s">
        <v>371</v>
      </c>
      <c r="D146" s="88" t="s">
        <v>182</v>
      </c>
      <c r="E146" s="68" t="s">
        <v>244</v>
      </c>
      <c r="F146" s="90" t="s">
        <v>348</v>
      </c>
      <c r="G146" s="92" t="s">
        <v>272</v>
      </c>
      <c r="H146" s="54" t="s">
        <v>99</v>
      </c>
      <c r="I146" s="54" t="s">
        <v>114</v>
      </c>
      <c r="J146" s="215" t="s">
        <v>3</v>
      </c>
      <c r="K146" s="283">
        <v>3430</v>
      </c>
      <c r="L146" s="283">
        <v>3430</v>
      </c>
      <c r="M146" s="172">
        <v>13720</v>
      </c>
      <c r="N146" s="56">
        <f>K146-K146/1*S5</f>
        <v>3430</v>
      </c>
      <c r="O146" s="56">
        <f>L146-L146/1*S5</f>
        <v>3430</v>
      </c>
      <c r="P146" s="57">
        <f>M146-M146/1*S5</f>
        <v>13720</v>
      </c>
      <c r="Q146" s="254"/>
      <c r="R146" s="121"/>
      <c r="S146" s="74">
        <f t="shared" si="11"/>
        <v>0</v>
      </c>
      <c r="T146" s="268">
        <v>0.042</v>
      </c>
      <c r="U146" s="263">
        <f t="shared" si="8"/>
        <v>0</v>
      </c>
      <c r="V146" s="263">
        <v>19</v>
      </c>
      <c r="W146" s="263">
        <f t="shared" si="9"/>
        <v>0</v>
      </c>
    </row>
    <row r="147" spans="2:23" s="1" customFormat="1" ht="15">
      <c r="B147" s="48">
        <v>20</v>
      </c>
      <c r="C147" s="477" t="s">
        <v>371</v>
      </c>
      <c r="D147" s="88" t="s">
        <v>183</v>
      </c>
      <c r="E147" s="86" t="s">
        <v>244</v>
      </c>
      <c r="F147" s="90" t="s">
        <v>167</v>
      </c>
      <c r="G147" s="152" t="s">
        <v>272</v>
      </c>
      <c r="H147" s="153" t="s">
        <v>99</v>
      </c>
      <c r="I147" s="153" t="s">
        <v>114</v>
      </c>
      <c r="J147" s="215" t="s">
        <v>3</v>
      </c>
      <c r="K147" s="283">
        <v>3430</v>
      </c>
      <c r="L147" s="283">
        <v>3430</v>
      </c>
      <c r="M147" s="172">
        <v>13720</v>
      </c>
      <c r="N147" s="56">
        <f>K147-K147/1*S5</f>
        <v>3430</v>
      </c>
      <c r="O147" s="56">
        <f>L147-L147/1*S5</f>
        <v>3430</v>
      </c>
      <c r="P147" s="57">
        <f>M147-M147/1*S5</f>
        <v>13720</v>
      </c>
      <c r="Q147" s="254"/>
      <c r="R147" s="121"/>
      <c r="S147" s="74">
        <f t="shared" si="11"/>
        <v>0</v>
      </c>
      <c r="T147" s="268">
        <v>0.042</v>
      </c>
      <c r="U147" s="266">
        <f t="shared" si="8"/>
        <v>0</v>
      </c>
      <c r="V147" s="266">
        <v>16</v>
      </c>
      <c r="W147" s="266">
        <f t="shared" si="9"/>
        <v>0</v>
      </c>
    </row>
    <row r="148" spans="2:23" ht="15">
      <c r="B148" s="48">
        <v>21</v>
      </c>
      <c r="C148" s="477" t="s">
        <v>371</v>
      </c>
      <c r="D148" s="88" t="s">
        <v>184</v>
      </c>
      <c r="E148" s="68" t="s">
        <v>245</v>
      </c>
      <c r="F148" s="86" t="s">
        <v>446</v>
      </c>
      <c r="G148" s="85" t="s">
        <v>272</v>
      </c>
      <c r="H148" s="54" t="s">
        <v>101</v>
      </c>
      <c r="I148" s="54" t="s">
        <v>115</v>
      </c>
      <c r="J148" s="215" t="s">
        <v>3</v>
      </c>
      <c r="K148" s="283">
        <v>7000</v>
      </c>
      <c r="L148" s="283">
        <v>7000</v>
      </c>
      <c r="M148" s="172">
        <v>14000</v>
      </c>
      <c r="N148" s="56">
        <f>K148-K148/1*S5</f>
        <v>7000</v>
      </c>
      <c r="O148" s="56">
        <f>L148-L148/1*S5</f>
        <v>7000</v>
      </c>
      <c r="P148" s="57">
        <f>M148-M148/1*S5</f>
        <v>14000</v>
      </c>
      <c r="Q148" s="254"/>
      <c r="R148" s="121"/>
      <c r="S148" s="74">
        <f t="shared" si="11"/>
        <v>0</v>
      </c>
      <c r="T148" s="268">
        <v>0.043</v>
      </c>
      <c r="U148" s="263">
        <f t="shared" si="8"/>
        <v>0</v>
      </c>
      <c r="V148" s="263">
        <v>18.5</v>
      </c>
      <c r="W148" s="263">
        <f t="shared" si="9"/>
        <v>0</v>
      </c>
    </row>
    <row r="149" spans="2:23" ht="15">
      <c r="B149" s="48">
        <v>22</v>
      </c>
      <c r="C149" s="477" t="s">
        <v>371</v>
      </c>
      <c r="D149" s="341" t="s">
        <v>185</v>
      </c>
      <c r="E149" s="68" t="s">
        <v>245</v>
      </c>
      <c r="F149" s="90" t="s">
        <v>168</v>
      </c>
      <c r="G149" s="92" t="s">
        <v>272</v>
      </c>
      <c r="H149" s="54" t="s">
        <v>101</v>
      </c>
      <c r="I149" s="54" t="s">
        <v>115</v>
      </c>
      <c r="J149" s="215" t="s">
        <v>3</v>
      </c>
      <c r="K149" s="283">
        <v>7000</v>
      </c>
      <c r="L149" s="283">
        <v>7000</v>
      </c>
      <c r="M149" s="172">
        <v>14000</v>
      </c>
      <c r="N149" s="56">
        <f>K149-K149/1*S5</f>
        <v>7000</v>
      </c>
      <c r="O149" s="56">
        <f>L149-L149/1*S5</f>
        <v>7000</v>
      </c>
      <c r="P149" s="57">
        <f>M149-M149/1*S5</f>
        <v>14000</v>
      </c>
      <c r="Q149" s="254"/>
      <c r="R149" s="121"/>
      <c r="S149" s="74">
        <f t="shared" si="11"/>
        <v>0</v>
      </c>
      <c r="T149" s="268">
        <v>0.04</v>
      </c>
      <c r="U149" s="263">
        <f t="shared" si="8"/>
        <v>0</v>
      </c>
      <c r="V149" s="263">
        <v>15</v>
      </c>
      <c r="W149" s="263">
        <f t="shared" si="9"/>
        <v>0</v>
      </c>
    </row>
    <row r="150" spans="2:23" s="1" customFormat="1" ht="15">
      <c r="B150" s="48">
        <v>23</v>
      </c>
      <c r="C150" s="477" t="s">
        <v>371</v>
      </c>
      <c r="D150" s="88" t="s">
        <v>186</v>
      </c>
      <c r="E150" s="86" t="s">
        <v>246</v>
      </c>
      <c r="F150" s="90" t="s">
        <v>169</v>
      </c>
      <c r="G150" s="152" t="s">
        <v>272</v>
      </c>
      <c r="H150" s="153" t="s">
        <v>101</v>
      </c>
      <c r="I150" s="153" t="s">
        <v>115</v>
      </c>
      <c r="J150" s="215" t="s">
        <v>3</v>
      </c>
      <c r="K150" s="283">
        <v>7560</v>
      </c>
      <c r="L150" s="283">
        <v>7560</v>
      </c>
      <c r="M150" s="182">
        <v>15120</v>
      </c>
      <c r="N150" s="283">
        <f>K150-K150/1*S5</f>
        <v>7560</v>
      </c>
      <c r="O150" s="283">
        <f>L150-L150/1*S5</f>
        <v>7560</v>
      </c>
      <c r="P150" s="282">
        <f>M150-M150/1*S5</f>
        <v>15120</v>
      </c>
      <c r="Q150" s="254"/>
      <c r="R150" s="121"/>
      <c r="S150" s="319">
        <f t="shared" si="11"/>
        <v>0</v>
      </c>
      <c r="T150" s="304">
        <v>0.055</v>
      </c>
      <c r="U150" s="266">
        <f t="shared" si="8"/>
        <v>0</v>
      </c>
      <c r="V150" s="266">
        <v>20</v>
      </c>
      <c r="W150" s="266">
        <f t="shared" si="9"/>
        <v>0</v>
      </c>
    </row>
    <row r="151" spans="2:23" ht="15">
      <c r="B151" s="48">
        <v>24</v>
      </c>
      <c r="C151" s="477" t="s">
        <v>371</v>
      </c>
      <c r="D151" s="88" t="s">
        <v>187</v>
      </c>
      <c r="E151" s="68" t="s">
        <v>247</v>
      </c>
      <c r="F151" s="90" t="s">
        <v>170</v>
      </c>
      <c r="G151" s="92" t="s">
        <v>272</v>
      </c>
      <c r="H151" s="54" t="s">
        <v>102</v>
      </c>
      <c r="I151" s="54" t="s">
        <v>116</v>
      </c>
      <c r="J151" s="215" t="s">
        <v>3</v>
      </c>
      <c r="K151" s="283">
        <v>11000</v>
      </c>
      <c r="L151" s="283">
        <v>11000</v>
      </c>
      <c r="M151" s="283">
        <v>11000</v>
      </c>
      <c r="N151" s="56">
        <f>K151-K151/1*S5</f>
        <v>11000</v>
      </c>
      <c r="O151" s="56">
        <f>L151-L151/1*S5</f>
        <v>11000</v>
      </c>
      <c r="P151" s="57">
        <f>M151-M151/1*S5</f>
        <v>11000</v>
      </c>
      <c r="Q151" s="254"/>
      <c r="R151" s="121"/>
      <c r="S151" s="74">
        <f t="shared" si="11"/>
        <v>0</v>
      </c>
      <c r="T151" s="268">
        <v>0.048</v>
      </c>
      <c r="U151" s="263">
        <f t="shared" si="8"/>
        <v>0</v>
      </c>
      <c r="V151" s="263">
        <v>12.5</v>
      </c>
      <c r="W151" s="263">
        <f t="shared" si="9"/>
        <v>0</v>
      </c>
    </row>
    <row r="152" spans="2:23" ht="15.75" thickBot="1">
      <c r="B152" s="32"/>
      <c r="C152" s="20"/>
      <c r="D152" s="21"/>
      <c r="E152" s="22"/>
      <c r="F152" s="22"/>
      <c r="G152" s="33"/>
      <c r="H152" s="34"/>
      <c r="I152" s="34"/>
      <c r="J152" s="220"/>
      <c r="K152" s="177"/>
      <c r="L152" s="196"/>
      <c r="M152" s="178"/>
      <c r="N152" s="146"/>
      <c r="O152" s="146"/>
      <c r="P152" s="203"/>
      <c r="Q152" s="240"/>
      <c r="R152" s="241"/>
      <c r="S152" s="288"/>
      <c r="T152" s="268"/>
      <c r="U152" s="263"/>
      <c r="V152" s="263"/>
      <c r="W152" s="263"/>
    </row>
    <row r="153" spans="2:23" ht="16.5" thickBot="1">
      <c r="B153" s="487" t="s">
        <v>51</v>
      </c>
      <c r="C153" s="488"/>
      <c r="D153" s="488"/>
      <c r="E153" s="488"/>
      <c r="F153" s="488"/>
      <c r="G153" s="488"/>
      <c r="H153" s="488"/>
      <c r="I153" s="488"/>
      <c r="J153" s="488"/>
      <c r="K153" s="156"/>
      <c r="L153" s="186"/>
      <c r="M153" s="157"/>
      <c r="N153" s="17"/>
      <c r="O153" s="17"/>
      <c r="P153" s="17"/>
      <c r="Q153" s="233"/>
      <c r="R153" s="210"/>
      <c r="S153" s="289"/>
      <c r="T153" s="268"/>
      <c r="U153" s="263"/>
      <c r="V153" s="263"/>
      <c r="W153" s="263"/>
    </row>
    <row r="154" spans="2:23" ht="15">
      <c r="B154" s="48">
        <v>1</v>
      </c>
      <c r="C154" s="477" t="s">
        <v>371</v>
      </c>
      <c r="D154" s="87" t="s">
        <v>552</v>
      </c>
      <c r="E154" s="72" t="s">
        <v>553</v>
      </c>
      <c r="F154" s="154" t="s">
        <v>554</v>
      </c>
      <c r="G154" s="84" t="s">
        <v>272</v>
      </c>
      <c r="H154" s="45" t="s">
        <v>263</v>
      </c>
      <c r="I154" s="45" t="s">
        <v>265</v>
      </c>
      <c r="J154" s="218" t="s">
        <v>3</v>
      </c>
      <c r="K154" s="418">
        <v>1425</v>
      </c>
      <c r="L154" s="418">
        <v>1425</v>
      </c>
      <c r="M154" s="170">
        <v>11400</v>
      </c>
      <c r="N154" s="419">
        <f>K154-K154/1*S5</f>
        <v>1425</v>
      </c>
      <c r="O154" s="419">
        <f>L154-L154/1*S5</f>
        <v>1425</v>
      </c>
      <c r="P154" s="419">
        <f>M154-M154/1*S5</f>
        <v>11400</v>
      </c>
      <c r="Q154" s="256"/>
      <c r="R154" s="122"/>
      <c r="S154" s="74">
        <f aca="true" t="shared" si="12" ref="S154:S191">MAX(Q154*O154,R154*P154)</f>
        <v>0</v>
      </c>
      <c r="T154" s="268">
        <v>0.043</v>
      </c>
      <c r="U154" s="263">
        <f t="shared" si="8"/>
        <v>0</v>
      </c>
      <c r="V154" s="263">
        <v>15</v>
      </c>
      <c r="W154" s="263">
        <f t="shared" si="9"/>
        <v>0</v>
      </c>
    </row>
    <row r="155" spans="2:23" ht="15">
      <c r="B155" s="29">
        <v>2</v>
      </c>
      <c r="C155" s="477" t="s">
        <v>371</v>
      </c>
      <c r="D155" s="49" t="s">
        <v>52</v>
      </c>
      <c r="E155" s="67" t="s">
        <v>248</v>
      </c>
      <c r="F155" s="325" t="s">
        <v>343</v>
      </c>
      <c r="G155" s="89" t="s">
        <v>272</v>
      </c>
      <c r="H155" s="52" t="s">
        <v>98</v>
      </c>
      <c r="I155" s="52" t="s">
        <v>113</v>
      </c>
      <c r="J155" s="214" t="s">
        <v>3</v>
      </c>
      <c r="K155" s="283">
        <v>1950</v>
      </c>
      <c r="L155" s="283">
        <v>1950</v>
      </c>
      <c r="M155" s="181">
        <v>15600</v>
      </c>
      <c r="N155" s="56">
        <f>K155-K155/1*S5</f>
        <v>1950</v>
      </c>
      <c r="O155" s="56">
        <f>L155-L155/1*S5</f>
        <v>1950</v>
      </c>
      <c r="P155" s="57">
        <f>M155-M155/1*S5</f>
        <v>15600</v>
      </c>
      <c r="Q155" s="256"/>
      <c r="R155" s="122"/>
      <c r="S155" s="74">
        <f t="shared" si="12"/>
        <v>0</v>
      </c>
      <c r="T155" s="270">
        <v>0.064</v>
      </c>
      <c r="U155" s="265">
        <f>T155*R155</f>
        <v>0</v>
      </c>
      <c r="V155" s="265">
        <v>21</v>
      </c>
      <c r="W155" s="265">
        <f>V155*R155</f>
        <v>0</v>
      </c>
    </row>
    <row r="156" spans="2:23" ht="15.75" customHeight="1">
      <c r="B156" s="48">
        <v>3</v>
      </c>
      <c r="C156" s="477" t="s">
        <v>371</v>
      </c>
      <c r="D156" s="25" t="s">
        <v>53</v>
      </c>
      <c r="E156" s="68" t="s">
        <v>248</v>
      </c>
      <c r="F156" s="90" t="s">
        <v>344</v>
      </c>
      <c r="G156" s="92" t="s">
        <v>272</v>
      </c>
      <c r="H156" s="54" t="s">
        <v>98</v>
      </c>
      <c r="I156" s="54" t="s">
        <v>113</v>
      </c>
      <c r="J156" s="215" t="s">
        <v>3</v>
      </c>
      <c r="K156" s="283">
        <v>1950</v>
      </c>
      <c r="L156" s="283">
        <v>1950</v>
      </c>
      <c r="M156" s="181">
        <v>15600</v>
      </c>
      <c r="N156" s="56">
        <f>K156-K156/1*S5</f>
        <v>1950</v>
      </c>
      <c r="O156" s="56">
        <f>L156-L156/1*S5</f>
        <v>1950</v>
      </c>
      <c r="P156" s="57">
        <f>M156-M156/1*S5</f>
        <v>15600</v>
      </c>
      <c r="Q156" s="256"/>
      <c r="R156" s="122"/>
      <c r="S156" s="74">
        <f t="shared" si="12"/>
        <v>0</v>
      </c>
      <c r="T156" s="268">
        <v>0.067</v>
      </c>
      <c r="U156" s="263">
        <f t="shared" si="8"/>
        <v>0</v>
      </c>
      <c r="V156" s="263">
        <v>21.7</v>
      </c>
      <c r="W156" s="263">
        <f t="shared" si="9"/>
        <v>0</v>
      </c>
    </row>
    <row r="157" spans="2:23" ht="15">
      <c r="B157" s="29">
        <v>4</v>
      </c>
      <c r="C157" s="477" t="s">
        <v>371</v>
      </c>
      <c r="D157" s="25" t="s">
        <v>86</v>
      </c>
      <c r="E157" s="68" t="s">
        <v>248</v>
      </c>
      <c r="F157" s="90" t="s">
        <v>453</v>
      </c>
      <c r="G157" s="92" t="s">
        <v>272</v>
      </c>
      <c r="H157" s="54" t="s">
        <v>98</v>
      </c>
      <c r="I157" s="54" t="s">
        <v>113</v>
      </c>
      <c r="J157" s="215" t="s">
        <v>3</v>
      </c>
      <c r="K157" s="283">
        <v>1950</v>
      </c>
      <c r="L157" s="283">
        <v>1950</v>
      </c>
      <c r="M157" s="181">
        <v>15600</v>
      </c>
      <c r="N157" s="56">
        <f>K157-K157/1*S5</f>
        <v>1950</v>
      </c>
      <c r="O157" s="56">
        <f>L157-L157/1*S5</f>
        <v>1950</v>
      </c>
      <c r="P157" s="57">
        <f>M157-M157/1*S5</f>
        <v>15600</v>
      </c>
      <c r="Q157" s="256"/>
      <c r="R157" s="122"/>
      <c r="S157" s="74">
        <f t="shared" si="12"/>
        <v>0</v>
      </c>
      <c r="T157" s="268">
        <v>0.067</v>
      </c>
      <c r="U157" s="263">
        <f t="shared" si="8"/>
        <v>0</v>
      </c>
      <c r="V157" s="263">
        <v>21.7</v>
      </c>
      <c r="W157" s="263">
        <f t="shared" si="9"/>
        <v>0</v>
      </c>
    </row>
    <row r="158" spans="2:23" ht="15">
      <c r="B158" s="48">
        <v>5</v>
      </c>
      <c r="C158" s="477" t="s">
        <v>371</v>
      </c>
      <c r="D158" s="25" t="s">
        <v>273</v>
      </c>
      <c r="E158" s="68" t="s">
        <v>248</v>
      </c>
      <c r="F158" s="90" t="s">
        <v>407</v>
      </c>
      <c r="G158" s="92" t="s">
        <v>272</v>
      </c>
      <c r="H158" s="54" t="s">
        <v>98</v>
      </c>
      <c r="I158" s="54" t="s">
        <v>113</v>
      </c>
      <c r="J158" s="215" t="s">
        <v>3</v>
      </c>
      <c r="K158" s="283">
        <v>1950</v>
      </c>
      <c r="L158" s="283">
        <v>1950</v>
      </c>
      <c r="M158" s="181">
        <v>15600</v>
      </c>
      <c r="N158" s="56">
        <f>K158-K158/1*S5</f>
        <v>1950</v>
      </c>
      <c r="O158" s="56">
        <f>L158-L158/1*S5</f>
        <v>1950</v>
      </c>
      <c r="P158" s="57">
        <f>M158-M158/1*S5</f>
        <v>15600</v>
      </c>
      <c r="Q158" s="256"/>
      <c r="R158" s="122"/>
      <c r="S158" s="74">
        <f t="shared" si="12"/>
        <v>0</v>
      </c>
      <c r="T158" s="268">
        <v>0.064</v>
      </c>
      <c r="U158" s="263">
        <f t="shared" si="8"/>
        <v>0</v>
      </c>
      <c r="V158" s="263">
        <v>20.3</v>
      </c>
      <c r="W158" s="263">
        <f t="shared" si="9"/>
        <v>0</v>
      </c>
    </row>
    <row r="159" spans="2:23" ht="16.5" customHeight="1">
      <c r="B159" s="29">
        <v>6</v>
      </c>
      <c r="C159" s="477" t="s">
        <v>371</v>
      </c>
      <c r="D159" s="25" t="s">
        <v>406</v>
      </c>
      <c r="E159" s="68" t="s">
        <v>248</v>
      </c>
      <c r="F159" s="90" t="s">
        <v>333</v>
      </c>
      <c r="G159" s="91" t="s">
        <v>272</v>
      </c>
      <c r="H159" s="54" t="s">
        <v>98</v>
      </c>
      <c r="I159" s="54" t="s">
        <v>113</v>
      </c>
      <c r="J159" s="215" t="s">
        <v>3</v>
      </c>
      <c r="K159" s="283">
        <v>1950</v>
      </c>
      <c r="L159" s="283">
        <v>1950</v>
      </c>
      <c r="M159" s="181">
        <v>15600</v>
      </c>
      <c r="N159" s="56">
        <f>K159-K159/1*S5</f>
        <v>1950</v>
      </c>
      <c r="O159" s="56">
        <f>L159-L159/1*S5</f>
        <v>1950</v>
      </c>
      <c r="P159" s="57">
        <f>M159-M159/1*S5</f>
        <v>15600</v>
      </c>
      <c r="Q159" s="256"/>
      <c r="R159" s="122"/>
      <c r="S159" s="74">
        <f t="shared" si="12"/>
        <v>0</v>
      </c>
      <c r="T159" s="268">
        <v>0.064</v>
      </c>
      <c r="U159" s="263">
        <f t="shared" si="8"/>
        <v>0</v>
      </c>
      <c r="V159" s="263">
        <v>20.3</v>
      </c>
      <c r="W159" s="263">
        <f t="shared" si="9"/>
        <v>0</v>
      </c>
    </row>
    <row r="160" spans="2:23" ht="15">
      <c r="B160" s="48">
        <v>7</v>
      </c>
      <c r="C160" s="477" t="s">
        <v>371</v>
      </c>
      <c r="D160" s="25" t="s">
        <v>54</v>
      </c>
      <c r="E160" s="68" t="s">
        <v>248</v>
      </c>
      <c r="F160" s="90" t="s">
        <v>188</v>
      </c>
      <c r="G160" s="92" t="s">
        <v>272</v>
      </c>
      <c r="H160" s="54" t="s">
        <v>98</v>
      </c>
      <c r="I160" s="54" t="s">
        <v>113</v>
      </c>
      <c r="J160" s="215" t="s">
        <v>3</v>
      </c>
      <c r="K160" s="283">
        <v>1950</v>
      </c>
      <c r="L160" s="283">
        <v>1950</v>
      </c>
      <c r="M160" s="181">
        <v>15600</v>
      </c>
      <c r="N160" s="56">
        <f>K160-K160/1*S5</f>
        <v>1950</v>
      </c>
      <c r="O160" s="56">
        <f>L160-L160/1*S5</f>
        <v>1950</v>
      </c>
      <c r="P160" s="57">
        <f>M160-M160/1*S5</f>
        <v>15600</v>
      </c>
      <c r="Q160" s="256"/>
      <c r="R160" s="122"/>
      <c r="S160" s="74">
        <f t="shared" si="12"/>
        <v>0</v>
      </c>
      <c r="T160" s="268">
        <v>0.062</v>
      </c>
      <c r="U160" s="263">
        <f t="shared" si="8"/>
        <v>0</v>
      </c>
      <c r="V160" s="263">
        <v>20.8</v>
      </c>
      <c r="W160" s="263">
        <f t="shared" si="9"/>
        <v>0</v>
      </c>
    </row>
    <row r="161" spans="2:23" ht="15">
      <c r="B161" s="29">
        <v>8</v>
      </c>
      <c r="C161" s="477" t="s">
        <v>371</v>
      </c>
      <c r="D161" s="25" t="s">
        <v>55</v>
      </c>
      <c r="E161" s="68" t="s">
        <v>248</v>
      </c>
      <c r="F161" s="90" t="s">
        <v>348</v>
      </c>
      <c r="G161" s="92" t="s">
        <v>272</v>
      </c>
      <c r="H161" s="54" t="s">
        <v>98</v>
      </c>
      <c r="I161" s="54" t="s">
        <v>113</v>
      </c>
      <c r="J161" s="215" t="s">
        <v>3</v>
      </c>
      <c r="K161" s="283">
        <v>1950</v>
      </c>
      <c r="L161" s="283">
        <v>1950</v>
      </c>
      <c r="M161" s="181">
        <v>15600</v>
      </c>
      <c r="N161" s="56">
        <f>K161-K161/1*S5</f>
        <v>1950</v>
      </c>
      <c r="O161" s="56">
        <f>L161-L161/1*S5</f>
        <v>1950</v>
      </c>
      <c r="P161" s="57">
        <f>M161-M161/1*S5</f>
        <v>15600</v>
      </c>
      <c r="Q161" s="256"/>
      <c r="R161" s="122"/>
      <c r="S161" s="74">
        <f t="shared" si="12"/>
        <v>0</v>
      </c>
      <c r="T161" s="268">
        <v>0.062</v>
      </c>
      <c r="U161" s="263">
        <f t="shared" si="8"/>
        <v>0</v>
      </c>
      <c r="V161" s="263">
        <v>20.8</v>
      </c>
      <c r="W161" s="263">
        <f t="shared" si="9"/>
        <v>0</v>
      </c>
    </row>
    <row r="162" spans="2:23" ht="15">
      <c r="B162" s="48">
        <v>9</v>
      </c>
      <c r="C162" s="477" t="s">
        <v>371</v>
      </c>
      <c r="D162" s="25" t="s">
        <v>56</v>
      </c>
      <c r="E162" s="68" t="s">
        <v>248</v>
      </c>
      <c r="F162" s="90" t="s">
        <v>189</v>
      </c>
      <c r="G162" s="92" t="s">
        <v>272</v>
      </c>
      <c r="H162" s="54" t="s">
        <v>98</v>
      </c>
      <c r="I162" s="54" t="s">
        <v>113</v>
      </c>
      <c r="J162" s="215" t="s">
        <v>3</v>
      </c>
      <c r="K162" s="283">
        <v>1950</v>
      </c>
      <c r="L162" s="283">
        <v>1950</v>
      </c>
      <c r="M162" s="181">
        <v>15600</v>
      </c>
      <c r="N162" s="56">
        <f>K162-K162/1*S5</f>
        <v>1950</v>
      </c>
      <c r="O162" s="56">
        <f>L162-L162/1*S5</f>
        <v>1950</v>
      </c>
      <c r="P162" s="57">
        <f>M162-M162/1*S5</f>
        <v>15600</v>
      </c>
      <c r="Q162" s="256"/>
      <c r="R162" s="122"/>
      <c r="S162" s="74">
        <f t="shared" si="12"/>
        <v>0</v>
      </c>
      <c r="T162" s="268">
        <v>0.062</v>
      </c>
      <c r="U162" s="263">
        <f t="shared" si="8"/>
        <v>0</v>
      </c>
      <c r="V162" s="263">
        <v>20.8</v>
      </c>
      <c r="W162" s="263">
        <f t="shared" si="9"/>
        <v>0</v>
      </c>
    </row>
    <row r="163" spans="2:23" ht="15">
      <c r="B163" s="29">
        <v>10</v>
      </c>
      <c r="C163" s="477" t="s">
        <v>371</v>
      </c>
      <c r="D163" s="25" t="s">
        <v>57</v>
      </c>
      <c r="E163" s="68" t="s">
        <v>248</v>
      </c>
      <c r="F163" s="90" t="s">
        <v>447</v>
      </c>
      <c r="G163" s="92" t="s">
        <v>272</v>
      </c>
      <c r="H163" s="54" t="s">
        <v>98</v>
      </c>
      <c r="I163" s="54" t="s">
        <v>113</v>
      </c>
      <c r="J163" s="215" t="s">
        <v>3</v>
      </c>
      <c r="K163" s="283">
        <v>1950</v>
      </c>
      <c r="L163" s="283">
        <v>1950</v>
      </c>
      <c r="M163" s="181">
        <v>15600</v>
      </c>
      <c r="N163" s="56">
        <f>K163-K163/1*S5</f>
        <v>1950</v>
      </c>
      <c r="O163" s="56">
        <f>L163-L163/1*S5</f>
        <v>1950</v>
      </c>
      <c r="P163" s="57">
        <f>M163-M163/1*S5</f>
        <v>15600</v>
      </c>
      <c r="Q163" s="256"/>
      <c r="R163" s="122"/>
      <c r="S163" s="74">
        <f t="shared" si="12"/>
        <v>0</v>
      </c>
      <c r="T163" s="268">
        <v>0.062</v>
      </c>
      <c r="U163" s="263">
        <f t="shared" si="8"/>
        <v>0</v>
      </c>
      <c r="V163" s="263">
        <v>20.8</v>
      </c>
      <c r="W163" s="263">
        <f t="shared" si="9"/>
        <v>0</v>
      </c>
    </row>
    <row r="164" spans="2:23" ht="15">
      <c r="B164" s="48">
        <v>11</v>
      </c>
      <c r="C164" s="477" t="s">
        <v>371</v>
      </c>
      <c r="D164" s="25" t="s">
        <v>58</v>
      </c>
      <c r="E164" s="68" t="s">
        <v>248</v>
      </c>
      <c r="F164" s="90" t="s">
        <v>352</v>
      </c>
      <c r="G164" s="92" t="s">
        <v>272</v>
      </c>
      <c r="H164" s="54" t="s">
        <v>98</v>
      </c>
      <c r="I164" s="54" t="s">
        <v>113</v>
      </c>
      <c r="J164" s="215" t="s">
        <v>3</v>
      </c>
      <c r="K164" s="283">
        <v>1950</v>
      </c>
      <c r="L164" s="283">
        <v>1950</v>
      </c>
      <c r="M164" s="181">
        <v>15600</v>
      </c>
      <c r="N164" s="56">
        <f>K164-K164/1*S5</f>
        <v>1950</v>
      </c>
      <c r="O164" s="56">
        <f>L164-L164/1*S5</f>
        <v>1950</v>
      </c>
      <c r="P164" s="57">
        <f>M164-M164/1*S5</f>
        <v>15600</v>
      </c>
      <c r="Q164" s="256"/>
      <c r="R164" s="122"/>
      <c r="S164" s="74">
        <f t="shared" si="12"/>
        <v>0</v>
      </c>
      <c r="T164" s="268">
        <v>0.066</v>
      </c>
      <c r="U164" s="263">
        <f t="shared" si="8"/>
        <v>0</v>
      </c>
      <c r="V164" s="263">
        <v>22.1</v>
      </c>
      <c r="W164" s="263">
        <f t="shared" si="9"/>
        <v>0</v>
      </c>
    </row>
    <row r="165" spans="2:23" ht="15">
      <c r="B165" s="29">
        <v>12</v>
      </c>
      <c r="C165" s="477" t="s">
        <v>371</v>
      </c>
      <c r="D165" s="25" t="s">
        <v>59</v>
      </c>
      <c r="E165" s="68" t="s">
        <v>248</v>
      </c>
      <c r="F165" s="90" t="s">
        <v>411</v>
      </c>
      <c r="G165" s="92" t="s">
        <v>272</v>
      </c>
      <c r="H165" s="54" t="s">
        <v>98</v>
      </c>
      <c r="I165" s="54" t="s">
        <v>113</v>
      </c>
      <c r="J165" s="215" t="s">
        <v>3</v>
      </c>
      <c r="K165" s="283">
        <v>1950</v>
      </c>
      <c r="L165" s="283">
        <v>1950</v>
      </c>
      <c r="M165" s="181">
        <v>15600</v>
      </c>
      <c r="N165" s="56">
        <f>K165-K165/1*S5</f>
        <v>1950</v>
      </c>
      <c r="O165" s="56">
        <f>L165-L165/1*S5</f>
        <v>1950</v>
      </c>
      <c r="P165" s="57">
        <f>M165-M165/1*S5</f>
        <v>15600</v>
      </c>
      <c r="Q165" s="256"/>
      <c r="R165" s="122"/>
      <c r="S165" s="74">
        <f t="shared" si="12"/>
        <v>0</v>
      </c>
      <c r="T165" s="268">
        <v>0.062</v>
      </c>
      <c r="U165" s="263">
        <f t="shared" si="8"/>
        <v>0</v>
      </c>
      <c r="V165" s="263">
        <v>20.8</v>
      </c>
      <c r="W165" s="263">
        <f t="shared" si="9"/>
        <v>0</v>
      </c>
    </row>
    <row r="166" spans="2:23" ht="15">
      <c r="B166" s="48">
        <v>13</v>
      </c>
      <c r="C166" s="477" t="s">
        <v>371</v>
      </c>
      <c r="D166" s="25" t="s">
        <v>60</v>
      </c>
      <c r="E166" s="68" t="s">
        <v>249</v>
      </c>
      <c r="F166" s="90" t="s">
        <v>164</v>
      </c>
      <c r="G166" s="92" t="s">
        <v>272</v>
      </c>
      <c r="H166" s="54" t="s">
        <v>99</v>
      </c>
      <c r="I166" s="54" t="s">
        <v>114</v>
      </c>
      <c r="J166" s="215" t="s">
        <v>3</v>
      </c>
      <c r="K166" s="283">
        <v>2600</v>
      </c>
      <c r="L166" s="283">
        <v>2600</v>
      </c>
      <c r="M166" s="172">
        <v>10400</v>
      </c>
      <c r="N166" s="56">
        <f>K166-K166/1*S5</f>
        <v>2600</v>
      </c>
      <c r="O166" s="56">
        <f>L166-L166/1*S5</f>
        <v>2600</v>
      </c>
      <c r="P166" s="57">
        <f>M166-M166/1*S5</f>
        <v>10400</v>
      </c>
      <c r="Q166" s="256"/>
      <c r="R166" s="122"/>
      <c r="S166" s="74">
        <f t="shared" si="12"/>
        <v>0</v>
      </c>
      <c r="T166" s="268">
        <v>0.037</v>
      </c>
      <c r="U166" s="263">
        <f t="shared" si="8"/>
        <v>0</v>
      </c>
      <c r="V166" s="263">
        <v>13.5</v>
      </c>
      <c r="W166" s="263">
        <f t="shared" si="9"/>
        <v>0</v>
      </c>
    </row>
    <row r="167" spans="2:23" ht="15">
      <c r="B167" s="29">
        <v>14</v>
      </c>
      <c r="C167" s="477" t="s">
        <v>371</v>
      </c>
      <c r="D167" s="25" t="s">
        <v>61</v>
      </c>
      <c r="E167" s="68" t="s">
        <v>249</v>
      </c>
      <c r="F167" s="90" t="s">
        <v>448</v>
      </c>
      <c r="G167" s="328" t="s">
        <v>272</v>
      </c>
      <c r="H167" s="54" t="s">
        <v>99</v>
      </c>
      <c r="I167" s="54" t="s">
        <v>114</v>
      </c>
      <c r="J167" s="215" t="s">
        <v>3</v>
      </c>
      <c r="K167" s="283">
        <v>2600</v>
      </c>
      <c r="L167" s="283">
        <v>2600</v>
      </c>
      <c r="M167" s="172">
        <v>10400</v>
      </c>
      <c r="N167" s="56">
        <f>K167-K167/1*S5</f>
        <v>2600</v>
      </c>
      <c r="O167" s="56">
        <f>L167-L167/1*S5</f>
        <v>2600</v>
      </c>
      <c r="P167" s="57">
        <f>M167-M167/1*S5</f>
        <v>10400</v>
      </c>
      <c r="Q167" s="256"/>
      <c r="R167" s="122"/>
      <c r="S167" s="74">
        <f t="shared" si="12"/>
        <v>0</v>
      </c>
      <c r="T167" s="268">
        <v>0.037</v>
      </c>
      <c r="U167" s="263">
        <f t="shared" si="8"/>
        <v>0</v>
      </c>
      <c r="V167" s="263">
        <v>13.5</v>
      </c>
      <c r="W167" s="263">
        <f t="shared" si="9"/>
        <v>0</v>
      </c>
    </row>
    <row r="168" spans="2:23" ht="15">
      <c r="B168" s="48">
        <v>15</v>
      </c>
      <c r="C168" s="477" t="s">
        <v>371</v>
      </c>
      <c r="D168" s="25" t="s">
        <v>62</v>
      </c>
      <c r="E168" s="68" t="s">
        <v>250</v>
      </c>
      <c r="F168" s="90" t="s">
        <v>424</v>
      </c>
      <c r="G168" s="328" t="s">
        <v>272</v>
      </c>
      <c r="H168" s="54" t="s">
        <v>99</v>
      </c>
      <c r="I168" s="54" t="s">
        <v>114</v>
      </c>
      <c r="J168" s="215" t="s">
        <v>3</v>
      </c>
      <c r="K168" s="283">
        <v>2600</v>
      </c>
      <c r="L168" s="283">
        <v>2600</v>
      </c>
      <c r="M168" s="172">
        <v>10400</v>
      </c>
      <c r="N168" s="56">
        <f>K168-K168/1*S5</f>
        <v>2600</v>
      </c>
      <c r="O168" s="56">
        <f>L168-L168/1*S5</f>
        <v>2600</v>
      </c>
      <c r="P168" s="57">
        <f>M168-M168/1*S5</f>
        <v>10400</v>
      </c>
      <c r="Q168" s="256"/>
      <c r="R168" s="122"/>
      <c r="S168" s="74">
        <f t="shared" si="12"/>
        <v>0</v>
      </c>
      <c r="T168" s="268">
        <v>0.037</v>
      </c>
      <c r="U168" s="263">
        <f t="shared" si="8"/>
        <v>0</v>
      </c>
      <c r="V168" s="263">
        <v>13.4</v>
      </c>
      <c r="W168" s="263">
        <f t="shared" si="9"/>
        <v>0</v>
      </c>
    </row>
    <row r="169" spans="2:23" ht="15">
      <c r="B169" s="29">
        <v>16</v>
      </c>
      <c r="C169" s="477" t="s">
        <v>371</v>
      </c>
      <c r="D169" s="25" t="s">
        <v>63</v>
      </c>
      <c r="E169" s="68" t="s">
        <v>249</v>
      </c>
      <c r="F169" s="90" t="s">
        <v>162</v>
      </c>
      <c r="G169" s="92" t="s">
        <v>272</v>
      </c>
      <c r="H169" s="54" t="s">
        <v>99</v>
      </c>
      <c r="I169" s="54" t="s">
        <v>114</v>
      </c>
      <c r="J169" s="215" t="s">
        <v>3</v>
      </c>
      <c r="K169" s="283">
        <v>2600</v>
      </c>
      <c r="L169" s="283">
        <v>2600</v>
      </c>
      <c r="M169" s="172">
        <v>10400</v>
      </c>
      <c r="N169" s="56">
        <f>K169-K169/1*S5</f>
        <v>2600</v>
      </c>
      <c r="O169" s="56">
        <f>L169-L169/1*S5</f>
        <v>2600</v>
      </c>
      <c r="P169" s="57">
        <f>M169-M169/1*S5</f>
        <v>10400</v>
      </c>
      <c r="Q169" s="256"/>
      <c r="R169" s="122"/>
      <c r="S169" s="74">
        <f t="shared" si="12"/>
        <v>0</v>
      </c>
      <c r="T169" s="268">
        <v>0.037</v>
      </c>
      <c r="U169" s="263">
        <f t="shared" si="8"/>
        <v>0</v>
      </c>
      <c r="V169" s="263">
        <v>13.4</v>
      </c>
      <c r="W169" s="263">
        <f t="shared" si="9"/>
        <v>0</v>
      </c>
    </row>
    <row r="170" spans="2:23" ht="15">
      <c r="B170" s="29">
        <v>17</v>
      </c>
      <c r="C170" s="477" t="s">
        <v>371</v>
      </c>
      <c r="D170" s="25" t="s">
        <v>64</v>
      </c>
      <c r="E170" s="68" t="s">
        <v>251</v>
      </c>
      <c r="F170" s="90" t="s">
        <v>449</v>
      </c>
      <c r="G170" s="92" t="s">
        <v>272</v>
      </c>
      <c r="H170" s="54" t="s">
        <v>99</v>
      </c>
      <c r="I170" s="54" t="s">
        <v>114</v>
      </c>
      <c r="J170" s="215" t="s">
        <v>3</v>
      </c>
      <c r="K170" s="283">
        <v>3750</v>
      </c>
      <c r="L170" s="283">
        <v>3750</v>
      </c>
      <c r="M170" s="172">
        <v>15000</v>
      </c>
      <c r="N170" s="56">
        <f>K170-K170/1*S5</f>
        <v>3750</v>
      </c>
      <c r="O170" s="56">
        <f>L170-L170/1*S5</f>
        <v>3750</v>
      </c>
      <c r="P170" s="57">
        <f>M170-M170/1*S5</f>
        <v>15000</v>
      </c>
      <c r="Q170" s="256"/>
      <c r="R170" s="122"/>
      <c r="S170" s="74">
        <f t="shared" si="12"/>
        <v>0</v>
      </c>
      <c r="T170" s="268">
        <v>0.052</v>
      </c>
      <c r="U170" s="263">
        <f aca="true" t="shared" si="13" ref="U170:U191">T170*R170</f>
        <v>0</v>
      </c>
      <c r="V170" s="263">
        <v>21</v>
      </c>
      <c r="W170" s="263">
        <f aca="true" t="shared" si="14" ref="W170:W191">V170*R170</f>
        <v>0</v>
      </c>
    </row>
    <row r="171" spans="2:23" ht="15">
      <c r="B171" s="48">
        <v>18</v>
      </c>
      <c r="C171" s="477" t="s">
        <v>371</v>
      </c>
      <c r="D171" s="25" t="s">
        <v>65</v>
      </c>
      <c r="E171" s="68" t="s">
        <v>251</v>
      </c>
      <c r="F171" s="90" t="s">
        <v>345</v>
      </c>
      <c r="G171" s="92" t="s">
        <v>272</v>
      </c>
      <c r="H171" s="54" t="s">
        <v>99</v>
      </c>
      <c r="I171" s="54" t="s">
        <v>114</v>
      </c>
      <c r="J171" s="215" t="s">
        <v>3</v>
      </c>
      <c r="K171" s="283">
        <v>3750</v>
      </c>
      <c r="L171" s="283">
        <v>3750</v>
      </c>
      <c r="M171" s="172">
        <v>15000</v>
      </c>
      <c r="N171" s="56">
        <f>K171-K171/1*S5</f>
        <v>3750</v>
      </c>
      <c r="O171" s="56">
        <f>L171-L171/1*S5</f>
        <v>3750</v>
      </c>
      <c r="P171" s="57">
        <f>M171-M171/1*S5</f>
        <v>15000</v>
      </c>
      <c r="Q171" s="256"/>
      <c r="R171" s="122"/>
      <c r="S171" s="74">
        <f t="shared" si="12"/>
        <v>0</v>
      </c>
      <c r="T171" s="268">
        <v>0.052</v>
      </c>
      <c r="U171" s="263">
        <f t="shared" si="13"/>
        <v>0</v>
      </c>
      <c r="V171" s="263">
        <v>21</v>
      </c>
      <c r="W171" s="263">
        <f t="shared" si="14"/>
        <v>0</v>
      </c>
    </row>
    <row r="172" spans="2:23" ht="15">
      <c r="B172" s="29">
        <v>19</v>
      </c>
      <c r="C172" s="477" t="s">
        <v>371</v>
      </c>
      <c r="D172" s="25" t="s">
        <v>307</v>
      </c>
      <c r="E172" s="68" t="s">
        <v>251</v>
      </c>
      <c r="F172" s="90" t="s">
        <v>334</v>
      </c>
      <c r="G172" s="91" t="s">
        <v>272</v>
      </c>
      <c r="H172" s="54" t="s">
        <v>99</v>
      </c>
      <c r="I172" s="54" t="s">
        <v>114</v>
      </c>
      <c r="J172" s="215" t="s">
        <v>3</v>
      </c>
      <c r="K172" s="283">
        <v>3750</v>
      </c>
      <c r="L172" s="283">
        <v>3750</v>
      </c>
      <c r="M172" s="172">
        <v>15000</v>
      </c>
      <c r="N172" s="56">
        <f>K172-K172/1*S5</f>
        <v>3750</v>
      </c>
      <c r="O172" s="56">
        <f>L172-L172/1*S5</f>
        <v>3750</v>
      </c>
      <c r="P172" s="57">
        <f>M172-M172/1*S5</f>
        <v>15000</v>
      </c>
      <c r="Q172" s="256"/>
      <c r="R172" s="122"/>
      <c r="S172" s="74">
        <f t="shared" si="12"/>
        <v>0</v>
      </c>
      <c r="T172" s="268">
        <v>0.052</v>
      </c>
      <c r="U172" s="263">
        <f t="shared" si="13"/>
        <v>0</v>
      </c>
      <c r="V172" s="263">
        <v>21</v>
      </c>
      <c r="W172" s="263">
        <f t="shared" si="14"/>
        <v>0</v>
      </c>
    </row>
    <row r="173" spans="2:23" ht="15">
      <c r="B173" s="29">
        <v>20</v>
      </c>
      <c r="C173" s="477" t="s">
        <v>371</v>
      </c>
      <c r="D173" s="25" t="s">
        <v>129</v>
      </c>
      <c r="E173" s="68" t="s">
        <v>251</v>
      </c>
      <c r="F173" s="90" t="s">
        <v>190</v>
      </c>
      <c r="G173" s="92" t="s">
        <v>272</v>
      </c>
      <c r="H173" s="54" t="s">
        <v>99</v>
      </c>
      <c r="I173" s="54" t="s">
        <v>114</v>
      </c>
      <c r="J173" s="215" t="s">
        <v>3</v>
      </c>
      <c r="K173" s="283">
        <v>3750</v>
      </c>
      <c r="L173" s="283">
        <v>3750</v>
      </c>
      <c r="M173" s="172">
        <v>15000</v>
      </c>
      <c r="N173" s="56">
        <f>K173-K173/1*S5</f>
        <v>3750</v>
      </c>
      <c r="O173" s="56">
        <f>L173-L173/1*S5</f>
        <v>3750</v>
      </c>
      <c r="P173" s="57">
        <f>M173-M173/1*S5</f>
        <v>15000</v>
      </c>
      <c r="Q173" s="256"/>
      <c r="R173" s="122"/>
      <c r="S173" s="74">
        <f t="shared" si="12"/>
        <v>0</v>
      </c>
      <c r="T173" s="268">
        <v>0.052</v>
      </c>
      <c r="U173" s="263">
        <f t="shared" si="13"/>
        <v>0</v>
      </c>
      <c r="V173" s="263">
        <v>21</v>
      </c>
      <c r="W173" s="263">
        <f t="shared" si="14"/>
        <v>0</v>
      </c>
    </row>
    <row r="174" spans="2:23" ht="15">
      <c r="B174" s="48">
        <v>21</v>
      </c>
      <c r="C174" s="477" t="s">
        <v>371</v>
      </c>
      <c r="D174" s="25" t="s">
        <v>66</v>
      </c>
      <c r="E174" s="68" t="s">
        <v>251</v>
      </c>
      <c r="F174" s="86" t="s">
        <v>205</v>
      </c>
      <c r="G174" s="85" t="s">
        <v>272</v>
      </c>
      <c r="H174" s="54" t="s">
        <v>99</v>
      </c>
      <c r="I174" s="54" t="s">
        <v>114</v>
      </c>
      <c r="J174" s="215" t="s">
        <v>3</v>
      </c>
      <c r="K174" s="283">
        <v>3750</v>
      </c>
      <c r="L174" s="283">
        <v>3750</v>
      </c>
      <c r="M174" s="172">
        <v>15000</v>
      </c>
      <c r="N174" s="56">
        <f>K174-K174/1*S5</f>
        <v>3750</v>
      </c>
      <c r="O174" s="56">
        <f>L174-L174/1*S5</f>
        <v>3750</v>
      </c>
      <c r="P174" s="57">
        <f>M174-M174/1*S5</f>
        <v>15000</v>
      </c>
      <c r="Q174" s="256"/>
      <c r="R174" s="122"/>
      <c r="S174" s="74">
        <f t="shared" si="12"/>
        <v>0</v>
      </c>
      <c r="T174" s="268">
        <v>0.052</v>
      </c>
      <c r="U174" s="263">
        <f t="shared" si="13"/>
        <v>0</v>
      </c>
      <c r="V174" s="263">
        <v>21</v>
      </c>
      <c r="W174" s="263">
        <f t="shared" si="14"/>
        <v>0</v>
      </c>
    </row>
    <row r="175" spans="2:23" ht="15">
      <c r="B175" s="29">
        <v>22</v>
      </c>
      <c r="C175" s="477" t="s">
        <v>371</v>
      </c>
      <c r="D175" s="25" t="s">
        <v>130</v>
      </c>
      <c r="E175" s="68" t="s">
        <v>261</v>
      </c>
      <c r="F175" s="90" t="s">
        <v>450</v>
      </c>
      <c r="G175" s="92" t="s">
        <v>272</v>
      </c>
      <c r="H175" s="54" t="s">
        <v>99</v>
      </c>
      <c r="I175" s="54" t="s">
        <v>114</v>
      </c>
      <c r="J175" s="215" t="s">
        <v>3</v>
      </c>
      <c r="K175" s="283">
        <v>3500</v>
      </c>
      <c r="L175" s="283">
        <v>3500</v>
      </c>
      <c r="M175" s="172">
        <v>14000</v>
      </c>
      <c r="N175" s="56">
        <f>K175-K175/1*S5</f>
        <v>3500</v>
      </c>
      <c r="O175" s="56">
        <f>L175-L175/1*S5</f>
        <v>3500</v>
      </c>
      <c r="P175" s="57">
        <f>M175-M175/1*S5</f>
        <v>14000</v>
      </c>
      <c r="Q175" s="254"/>
      <c r="R175" s="121"/>
      <c r="S175" s="74">
        <f t="shared" si="12"/>
        <v>0</v>
      </c>
      <c r="T175" s="268">
        <v>0.053</v>
      </c>
      <c r="U175" s="263">
        <f t="shared" si="13"/>
        <v>0</v>
      </c>
      <c r="V175" s="263">
        <v>20</v>
      </c>
      <c r="W175" s="263">
        <f t="shared" si="14"/>
        <v>0</v>
      </c>
    </row>
    <row r="176" spans="2:23" ht="15">
      <c r="B176" s="29">
        <v>23</v>
      </c>
      <c r="C176" s="477" t="s">
        <v>371</v>
      </c>
      <c r="D176" s="25" t="s">
        <v>67</v>
      </c>
      <c r="E176" s="68" t="s">
        <v>252</v>
      </c>
      <c r="F176" s="90" t="s">
        <v>451</v>
      </c>
      <c r="G176" s="92" t="s">
        <v>272</v>
      </c>
      <c r="H176" s="54" t="s">
        <v>101</v>
      </c>
      <c r="I176" s="54" t="s">
        <v>115</v>
      </c>
      <c r="J176" s="215" t="s">
        <v>3</v>
      </c>
      <c r="K176" s="283">
        <v>4900</v>
      </c>
      <c r="L176" s="283">
        <v>4900</v>
      </c>
      <c r="M176" s="172">
        <v>9800</v>
      </c>
      <c r="N176" s="56">
        <f>K176-K176/1*S5</f>
        <v>4900</v>
      </c>
      <c r="O176" s="56">
        <f>L176-L176/1*S5</f>
        <v>4900</v>
      </c>
      <c r="P176" s="57">
        <f>M176-M176/1*S5</f>
        <v>9800</v>
      </c>
      <c r="Q176" s="256"/>
      <c r="R176" s="122"/>
      <c r="S176" s="74">
        <f t="shared" si="12"/>
        <v>0</v>
      </c>
      <c r="T176" s="268">
        <v>0.037</v>
      </c>
      <c r="U176" s="263">
        <f t="shared" si="13"/>
        <v>0</v>
      </c>
      <c r="V176" s="263">
        <v>13.6</v>
      </c>
      <c r="W176" s="263">
        <f t="shared" si="14"/>
        <v>0</v>
      </c>
    </row>
    <row r="177" spans="2:23" ht="15">
      <c r="B177" s="48">
        <v>24</v>
      </c>
      <c r="C177" s="477" t="s">
        <v>371</v>
      </c>
      <c r="D177" s="25" t="s">
        <v>68</v>
      </c>
      <c r="E177" s="68" t="s">
        <v>252</v>
      </c>
      <c r="F177" s="90" t="s">
        <v>349</v>
      </c>
      <c r="G177" s="92" t="s">
        <v>272</v>
      </c>
      <c r="H177" s="54" t="s">
        <v>101</v>
      </c>
      <c r="I177" s="54" t="s">
        <v>115</v>
      </c>
      <c r="J177" s="215" t="s">
        <v>3</v>
      </c>
      <c r="K177" s="283">
        <v>4900</v>
      </c>
      <c r="L177" s="283">
        <v>4900</v>
      </c>
      <c r="M177" s="172">
        <v>9800</v>
      </c>
      <c r="N177" s="56">
        <f>K177-K177/1*S5</f>
        <v>4900</v>
      </c>
      <c r="O177" s="56">
        <f>L177-L177/1*S5</f>
        <v>4900</v>
      </c>
      <c r="P177" s="57">
        <f>M177-M177/1*S5</f>
        <v>9800</v>
      </c>
      <c r="Q177" s="256"/>
      <c r="R177" s="122"/>
      <c r="S177" s="74">
        <f t="shared" si="12"/>
        <v>0</v>
      </c>
      <c r="T177" s="268">
        <v>0.037</v>
      </c>
      <c r="U177" s="263">
        <f t="shared" si="13"/>
        <v>0</v>
      </c>
      <c r="V177" s="263">
        <v>13.6</v>
      </c>
      <c r="W177" s="263">
        <f t="shared" si="14"/>
        <v>0</v>
      </c>
    </row>
    <row r="178" spans="2:23" ht="15">
      <c r="B178" s="29">
        <v>25</v>
      </c>
      <c r="C178" s="477" t="s">
        <v>371</v>
      </c>
      <c r="D178" s="25" t="s">
        <v>69</v>
      </c>
      <c r="E178" s="68" t="s">
        <v>252</v>
      </c>
      <c r="F178" s="90" t="s">
        <v>346</v>
      </c>
      <c r="G178" s="84" t="s">
        <v>272</v>
      </c>
      <c r="H178" s="54" t="s">
        <v>101</v>
      </c>
      <c r="I178" s="54" t="s">
        <v>115</v>
      </c>
      <c r="J178" s="215" t="s">
        <v>3</v>
      </c>
      <c r="K178" s="283">
        <v>4900</v>
      </c>
      <c r="L178" s="283">
        <v>4900</v>
      </c>
      <c r="M178" s="172">
        <v>9800</v>
      </c>
      <c r="N178" s="56">
        <f>K178-K178/1*S5</f>
        <v>4900</v>
      </c>
      <c r="O178" s="56">
        <f>L178-L178/1*S5</f>
        <v>4900</v>
      </c>
      <c r="P178" s="57">
        <f>M178-M178/1*S5</f>
        <v>9800</v>
      </c>
      <c r="Q178" s="256"/>
      <c r="R178" s="122"/>
      <c r="S178" s="74">
        <f t="shared" si="12"/>
        <v>0</v>
      </c>
      <c r="T178" s="268">
        <v>0.037</v>
      </c>
      <c r="U178" s="263">
        <f t="shared" si="13"/>
        <v>0</v>
      </c>
      <c r="V178" s="263">
        <v>13.6</v>
      </c>
      <c r="W178" s="263">
        <f t="shared" si="14"/>
        <v>0</v>
      </c>
    </row>
    <row r="179" spans="2:23" ht="15">
      <c r="B179" s="29">
        <v>26</v>
      </c>
      <c r="C179" s="477" t="s">
        <v>371</v>
      </c>
      <c r="D179" s="25" t="s">
        <v>70</v>
      </c>
      <c r="E179" s="68" t="s">
        <v>252</v>
      </c>
      <c r="F179" s="90" t="s">
        <v>191</v>
      </c>
      <c r="G179" s="92" t="s">
        <v>272</v>
      </c>
      <c r="H179" s="54" t="s">
        <v>101</v>
      </c>
      <c r="I179" s="54" t="s">
        <v>115</v>
      </c>
      <c r="J179" s="215" t="s">
        <v>3</v>
      </c>
      <c r="K179" s="283">
        <v>4900</v>
      </c>
      <c r="L179" s="283">
        <v>4900</v>
      </c>
      <c r="M179" s="172">
        <v>9800</v>
      </c>
      <c r="N179" s="56">
        <f>K179-K179/1*S5</f>
        <v>4900</v>
      </c>
      <c r="O179" s="56">
        <f>L179-L179/1*S5</f>
        <v>4900</v>
      </c>
      <c r="P179" s="57">
        <f>M179-M179/1*S5</f>
        <v>9800</v>
      </c>
      <c r="Q179" s="256"/>
      <c r="R179" s="122"/>
      <c r="S179" s="74">
        <f t="shared" si="12"/>
        <v>0</v>
      </c>
      <c r="T179" s="268">
        <v>0.037</v>
      </c>
      <c r="U179" s="263">
        <f t="shared" si="13"/>
        <v>0</v>
      </c>
      <c r="V179" s="263">
        <v>13.6</v>
      </c>
      <c r="W179" s="263">
        <f t="shared" si="14"/>
        <v>0</v>
      </c>
    </row>
    <row r="180" spans="2:23" ht="15">
      <c r="B180" s="48">
        <v>27</v>
      </c>
      <c r="C180" s="477" t="s">
        <v>371</v>
      </c>
      <c r="D180" s="25" t="s">
        <v>71</v>
      </c>
      <c r="E180" s="68" t="s">
        <v>252</v>
      </c>
      <c r="F180" s="90" t="s">
        <v>192</v>
      </c>
      <c r="G180" s="92" t="s">
        <v>272</v>
      </c>
      <c r="H180" s="54" t="s">
        <v>101</v>
      </c>
      <c r="I180" s="54" t="s">
        <v>115</v>
      </c>
      <c r="J180" s="215" t="s">
        <v>3</v>
      </c>
      <c r="K180" s="283">
        <v>4900</v>
      </c>
      <c r="L180" s="283">
        <v>4900</v>
      </c>
      <c r="M180" s="172">
        <v>9800</v>
      </c>
      <c r="N180" s="56">
        <f>K180-K180/1*S5</f>
        <v>4900</v>
      </c>
      <c r="O180" s="56">
        <f>L180-L180/1*S5</f>
        <v>4900</v>
      </c>
      <c r="P180" s="57">
        <f>M180-M180/1*S5</f>
        <v>9800</v>
      </c>
      <c r="Q180" s="256"/>
      <c r="R180" s="122"/>
      <c r="S180" s="74">
        <f t="shared" si="12"/>
        <v>0</v>
      </c>
      <c r="T180" s="268">
        <v>0.037</v>
      </c>
      <c r="U180" s="263">
        <f t="shared" si="13"/>
        <v>0</v>
      </c>
      <c r="V180" s="263">
        <v>13.6</v>
      </c>
      <c r="W180" s="263">
        <f t="shared" si="14"/>
        <v>0</v>
      </c>
    </row>
    <row r="181" spans="2:23" ht="15">
      <c r="B181" s="29">
        <v>28</v>
      </c>
      <c r="C181" s="477" t="s">
        <v>371</v>
      </c>
      <c r="D181" s="25" t="s">
        <v>428</v>
      </c>
      <c r="E181" s="68" t="s">
        <v>252</v>
      </c>
      <c r="F181" s="90" t="s">
        <v>332</v>
      </c>
      <c r="G181" s="329" t="s">
        <v>272</v>
      </c>
      <c r="H181" s="54" t="s">
        <v>101</v>
      </c>
      <c r="I181" s="54" t="s">
        <v>357</v>
      </c>
      <c r="J181" s="215" t="s">
        <v>3</v>
      </c>
      <c r="K181" s="283">
        <v>4900</v>
      </c>
      <c r="L181" s="283">
        <v>4900</v>
      </c>
      <c r="M181" s="172">
        <v>9800</v>
      </c>
      <c r="N181" s="56">
        <f>K181-K181/1*S5</f>
        <v>4900</v>
      </c>
      <c r="O181" s="56">
        <f>L181-L181/1*S5</f>
        <v>4900</v>
      </c>
      <c r="P181" s="57">
        <f>M181-M181/1*S5</f>
        <v>9800</v>
      </c>
      <c r="Q181" s="256"/>
      <c r="R181" s="122"/>
      <c r="S181" s="74">
        <f>MAX(Q181*O181,R181*P181)</f>
        <v>0</v>
      </c>
      <c r="T181" s="268">
        <v>0.037</v>
      </c>
      <c r="U181" s="263">
        <f>T181*R181</f>
        <v>0</v>
      </c>
      <c r="V181" s="263">
        <v>13.6</v>
      </c>
      <c r="W181" s="263">
        <f>V181*R181</f>
        <v>0</v>
      </c>
    </row>
    <row r="182" spans="2:23" ht="15">
      <c r="B182" s="29">
        <v>29</v>
      </c>
      <c r="C182" s="485" t="s">
        <v>371</v>
      </c>
      <c r="D182" s="25" t="s">
        <v>72</v>
      </c>
      <c r="E182" s="68" t="s">
        <v>252</v>
      </c>
      <c r="F182" s="90" t="s">
        <v>193</v>
      </c>
      <c r="G182" s="92" t="s">
        <v>272</v>
      </c>
      <c r="H182" s="54" t="s">
        <v>101</v>
      </c>
      <c r="I182" s="54" t="s">
        <v>115</v>
      </c>
      <c r="J182" s="215" t="s">
        <v>3</v>
      </c>
      <c r="K182" s="283">
        <v>4900</v>
      </c>
      <c r="L182" s="283">
        <v>4900</v>
      </c>
      <c r="M182" s="172">
        <v>9800</v>
      </c>
      <c r="N182" s="56">
        <f>K182-K182/1*S5</f>
        <v>4900</v>
      </c>
      <c r="O182" s="56">
        <f>L182-L182/1*S5</f>
        <v>4900</v>
      </c>
      <c r="P182" s="57">
        <f>M182-M182/1*S5</f>
        <v>9800</v>
      </c>
      <c r="Q182" s="256"/>
      <c r="R182" s="122"/>
      <c r="S182" s="74">
        <f t="shared" si="12"/>
        <v>0</v>
      </c>
      <c r="T182" s="268">
        <v>0.037</v>
      </c>
      <c r="U182" s="263">
        <f t="shared" si="13"/>
        <v>0</v>
      </c>
      <c r="V182" s="263">
        <v>13.6</v>
      </c>
      <c r="W182" s="263">
        <f t="shared" si="14"/>
        <v>0</v>
      </c>
    </row>
    <row r="183" spans="2:23" ht="15">
      <c r="B183" s="48">
        <v>30</v>
      </c>
      <c r="C183" s="485" t="s">
        <v>371</v>
      </c>
      <c r="D183" s="25" t="s">
        <v>73</v>
      </c>
      <c r="E183" s="68" t="s">
        <v>252</v>
      </c>
      <c r="F183" s="90" t="s">
        <v>350</v>
      </c>
      <c r="G183" s="92" t="s">
        <v>272</v>
      </c>
      <c r="H183" s="54" t="s">
        <v>101</v>
      </c>
      <c r="I183" s="54" t="s">
        <v>115</v>
      </c>
      <c r="J183" s="215" t="s">
        <v>3</v>
      </c>
      <c r="K183" s="283">
        <v>4900</v>
      </c>
      <c r="L183" s="283">
        <v>4900</v>
      </c>
      <c r="M183" s="172">
        <v>9800</v>
      </c>
      <c r="N183" s="56">
        <f>K183-K183/1*S5</f>
        <v>4900</v>
      </c>
      <c r="O183" s="56">
        <f>L183-L183/1*S5</f>
        <v>4900</v>
      </c>
      <c r="P183" s="57">
        <f>M183-M183/1*S5</f>
        <v>9800</v>
      </c>
      <c r="Q183" s="256"/>
      <c r="R183" s="122"/>
      <c r="S183" s="74">
        <f t="shared" si="12"/>
        <v>0</v>
      </c>
      <c r="T183" s="268">
        <v>0.037</v>
      </c>
      <c r="U183" s="263">
        <f t="shared" si="13"/>
        <v>0</v>
      </c>
      <c r="V183" s="263">
        <v>13.6</v>
      </c>
      <c r="W183" s="263">
        <f t="shared" si="14"/>
        <v>0</v>
      </c>
    </row>
    <row r="184" spans="2:23" ht="15">
      <c r="B184" s="29">
        <v>31</v>
      </c>
      <c r="C184" s="485" t="s">
        <v>371</v>
      </c>
      <c r="D184" s="25" t="s">
        <v>74</v>
      </c>
      <c r="E184" s="68" t="s">
        <v>252</v>
      </c>
      <c r="F184" s="90" t="s">
        <v>410</v>
      </c>
      <c r="G184" s="92" t="s">
        <v>272</v>
      </c>
      <c r="H184" s="54" t="s">
        <v>101</v>
      </c>
      <c r="I184" s="54" t="s">
        <v>115</v>
      </c>
      <c r="J184" s="215" t="s">
        <v>3</v>
      </c>
      <c r="K184" s="283">
        <v>4900</v>
      </c>
      <c r="L184" s="283">
        <v>4900</v>
      </c>
      <c r="M184" s="172">
        <v>9800</v>
      </c>
      <c r="N184" s="56">
        <f>K184-K184/1*S5</f>
        <v>4900</v>
      </c>
      <c r="O184" s="56">
        <f>L184-L184/1*S5</f>
        <v>4900</v>
      </c>
      <c r="P184" s="57">
        <f>M184-M184/1*S5</f>
        <v>9800</v>
      </c>
      <c r="Q184" s="256"/>
      <c r="R184" s="122"/>
      <c r="S184" s="74">
        <f t="shared" si="12"/>
        <v>0</v>
      </c>
      <c r="T184" s="268">
        <v>0.037</v>
      </c>
      <c r="U184" s="263">
        <f t="shared" si="13"/>
        <v>0</v>
      </c>
      <c r="V184" s="263">
        <v>13.6</v>
      </c>
      <c r="W184" s="263">
        <f t="shared" si="14"/>
        <v>0</v>
      </c>
    </row>
    <row r="185" spans="2:23" ht="15">
      <c r="B185" s="29">
        <v>32</v>
      </c>
      <c r="C185" s="485" t="s">
        <v>371</v>
      </c>
      <c r="D185" s="25" t="s">
        <v>133</v>
      </c>
      <c r="E185" s="68" t="s">
        <v>253</v>
      </c>
      <c r="F185" s="90" t="s">
        <v>194</v>
      </c>
      <c r="G185" s="92" t="s">
        <v>272</v>
      </c>
      <c r="H185" s="54" t="s">
        <v>102</v>
      </c>
      <c r="I185" s="54" t="s">
        <v>116</v>
      </c>
      <c r="J185" s="215" t="s">
        <v>3</v>
      </c>
      <c r="K185" s="283">
        <v>11000</v>
      </c>
      <c r="L185" s="283">
        <v>11000</v>
      </c>
      <c r="M185" s="283">
        <v>11000</v>
      </c>
      <c r="N185" s="56">
        <f>K185-K185/1*S5</f>
        <v>11000</v>
      </c>
      <c r="O185" s="56">
        <f>L185-L185/1*S5</f>
        <v>11000</v>
      </c>
      <c r="P185" s="57">
        <f>M185-M185/1*S5</f>
        <v>11000</v>
      </c>
      <c r="Q185" s="256"/>
      <c r="R185" s="122"/>
      <c r="S185" s="74">
        <f t="shared" si="12"/>
        <v>0</v>
      </c>
      <c r="T185" s="268">
        <v>0.038</v>
      </c>
      <c r="U185" s="263">
        <f t="shared" si="13"/>
        <v>0</v>
      </c>
      <c r="V185" s="263">
        <v>13.4</v>
      </c>
      <c r="W185" s="263">
        <f t="shared" si="14"/>
        <v>0</v>
      </c>
    </row>
    <row r="186" spans="2:23" s="1" customFormat="1" ht="15">
      <c r="B186" s="48">
        <v>33</v>
      </c>
      <c r="C186" s="485" t="s">
        <v>371</v>
      </c>
      <c r="D186" s="25" t="s">
        <v>132</v>
      </c>
      <c r="E186" s="86" t="s">
        <v>253</v>
      </c>
      <c r="F186" s="90" t="s">
        <v>195</v>
      </c>
      <c r="G186" s="152" t="s">
        <v>272</v>
      </c>
      <c r="H186" s="153" t="s">
        <v>102</v>
      </c>
      <c r="I186" s="153" t="s">
        <v>116</v>
      </c>
      <c r="J186" s="215" t="s">
        <v>3</v>
      </c>
      <c r="K186" s="283">
        <v>11000</v>
      </c>
      <c r="L186" s="283">
        <v>11000</v>
      </c>
      <c r="M186" s="283">
        <v>11000</v>
      </c>
      <c r="N186" s="283">
        <f>K186-K186/1*S5</f>
        <v>11000</v>
      </c>
      <c r="O186" s="283">
        <f>L186-L186/1*S5</f>
        <v>11000</v>
      </c>
      <c r="P186" s="282">
        <f>M186-M186/1*S5</f>
        <v>11000</v>
      </c>
      <c r="Q186" s="256"/>
      <c r="R186" s="122"/>
      <c r="S186" s="319">
        <f t="shared" si="12"/>
        <v>0</v>
      </c>
      <c r="T186" s="304">
        <v>0.038</v>
      </c>
      <c r="U186" s="266">
        <f t="shared" si="13"/>
        <v>0</v>
      </c>
      <c r="V186" s="266">
        <v>13.4</v>
      </c>
      <c r="W186" s="266">
        <f t="shared" si="14"/>
        <v>0</v>
      </c>
    </row>
    <row r="187" spans="2:23" s="1" customFormat="1" ht="15">
      <c r="B187" s="29">
        <v>34</v>
      </c>
      <c r="C187" s="485" t="s">
        <v>371</v>
      </c>
      <c r="D187" s="25" t="s">
        <v>75</v>
      </c>
      <c r="E187" s="86" t="s">
        <v>253</v>
      </c>
      <c r="F187" s="90" t="s">
        <v>452</v>
      </c>
      <c r="G187" s="152" t="s">
        <v>272</v>
      </c>
      <c r="H187" s="153" t="s">
        <v>78</v>
      </c>
      <c r="I187" s="153" t="s">
        <v>116</v>
      </c>
      <c r="J187" s="215" t="s">
        <v>3</v>
      </c>
      <c r="K187" s="283">
        <v>11000</v>
      </c>
      <c r="L187" s="283">
        <v>11000</v>
      </c>
      <c r="M187" s="283">
        <v>11000</v>
      </c>
      <c r="N187" s="283">
        <f>K187-K187/1*S5</f>
        <v>11000</v>
      </c>
      <c r="O187" s="283">
        <f>L187-L187/1*S5</f>
        <v>11000</v>
      </c>
      <c r="P187" s="282">
        <f>M187-M187/1*S5</f>
        <v>11000</v>
      </c>
      <c r="Q187" s="256"/>
      <c r="R187" s="122"/>
      <c r="S187" s="319">
        <f t="shared" si="12"/>
        <v>0</v>
      </c>
      <c r="T187" s="304">
        <v>0.036</v>
      </c>
      <c r="U187" s="266">
        <f t="shared" si="13"/>
        <v>0</v>
      </c>
      <c r="V187" s="266">
        <v>13.9</v>
      </c>
      <c r="W187" s="266">
        <f t="shared" si="14"/>
        <v>0</v>
      </c>
    </row>
    <row r="188" spans="2:23" s="1" customFormat="1" ht="15">
      <c r="B188" s="29">
        <v>35</v>
      </c>
      <c r="C188" s="485" t="s">
        <v>371</v>
      </c>
      <c r="D188" s="25" t="s">
        <v>84</v>
      </c>
      <c r="E188" s="86" t="s">
        <v>253</v>
      </c>
      <c r="F188" s="90" t="s">
        <v>196</v>
      </c>
      <c r="G188" s="152" t="s">
        <v>272</v>
      </c>
      <c r="H188" s="153" t="s">
        <v>78</v>
      </c>
      <c r="I188" s="153" t="s">
        <v>116</v>
      </c>
      <c r="J188" s="215" t="s">
        <v>3</v>
      </c>
      <c r="K188" s="283">
        <v>11000</v>
      </c>
      <c r="L188" s="283">
        <v>11000</v>
      </c>
      <c r="M188" s="283">
        <v>11000</v>
      </c>
      <c r="N188" s="283">
        <f>K188-K188/1*S5</f>
        <v>11000</v>
      </c>
      <c r="O188" s="283">
        <f>L188-L188/1*S5</f>
        <v>11000</v>
      </c>
      <c r="P188" s="282">
        <f>M188-M188/1*S5</f>
        <v>11000</v>
      </c>
      <c r="Q188" s="256"/>
      <c r="R188" s="122"/>
      <c r="S188" s="319">
        <f t="shared" si="12"/>
        <v>0</v>
      </c>
      <c r="T188" s="304">
        <v>0.036</v>
      </c>
      <c r="U188" s="266">
        <f t="shared" si="13"/>
        <v>0</v>
      </c>
      <c r="V188" s="266">
        <v>13.9</v>
      </c>
      <c r="W188" s="266">
        <f t="shared" si="14"/>
        <v>0</v>
      </c>
    </row>
    <row r="189" spans="2:23" s="1" customFormat="1" ht="15">
      <c r="B189" s="48">
        <v>36</v>
      </c>
      <c r="C189" s="485" t="s">
        <v>371</v>
      </c>
      <c r="D189" s="25" t="s">
        <v>134</v>
      </c>
      <c r="E189" s="86" t="s">
        <v>254</v>
      </c>
      <c r="F189" s="90" t="s">
        <v>351</v>
      </c>
      <c r="G189" s="152" t="s">
        <v>272</v>
      </c>
      <c r="H189" s="153" t="s">
        <v>78</v>
      </c>
      <c r="I189" s="153" t="s">
        <v>116</v>
      </c>
      <c r="J189" s="215" t="s">
        <v>3</v>
      </c>
      <c r="K189" s="283">
        <v>12900</v>
      </c>
      <c r="L189" s="283">
        <v>12900</v>
      </c>
      <c r="M189" s="283">
        <v>12900</v>
      </c>
      <c r="N189" s="283">
        <f>K189-K189/1*S5</f>
        <v>12900</v>
      </c>
      <c r="O189" s="283">
        <f>L189-L189/1*S5</f>
        <v>12900</v>
      </c>
      <c r="P189" s="282">
        <f>M189-M189/1*S5</f>
        <v>12900</v>
      </c>
      <c r="Q189" s="256"/>
      <c r="R189" s="122"/>
      <c r="S189" s="319">
        <f t="shared" si="12"/>
        <v>0</v>
      </c>
      <c r="T189" s="304">
        <v>0.046</v>
      </c>
      <c r="U189" s="266">
        <f t="shared" si="13"/>
        <v>0</v>
      </c>
      <c r="V189" s="266">
        <v>17.8</v>
      </c>
      <c r="W189" s="266">
        <f t="shared" si="14"/>
        <v>0</v>
      </c>
    </row>
    <row r="190" spans="2:23" s="1" customFormat="1" ht="15">
      <c r="B190" s="29">
        <v>37</v>
      </c>
      <c r="C190" s="485" t="s">
        <v>371</v>
      </c>
      <c r="D190" s="25" t="s">
        <v>85</v>
      </c>
      <c r="E190" s="86" t="s">
        <v>254</v>
      </c>
      <c r="F190" s="86" t="s">
        <v>206</v>
      </c>
      <c r="G190" s="320" t="s">
        <v>272</v>
      </c>
      <c r="H190" s="153" t="s">
        <v>78</v>
      </c>
      <c r="I190" s="153" t="s">
        <v>116</v>
      </c>
      <c r="J190" s="215" t="s">
        <v>3</v>
      </c>
      <c r="K190" s="283">
        <v>12900</v>
      </c>
      <c r="L190" s="283">
        <v>12900</v>
      </c>
      <c r="M190" s="182">
        <v>12900</v>
      </c>
      <c r="N190" s="283">
        <f>K190-K190/1*S5</f>
        <v>12900</v>
      </c>
      <c r="O190" s="283">
        <f>L190-L190/1*S5</f>
        <v>12900</v>
      </c>
      <c r="P190" s="282">
        <f>M190-M190/1*S5</f>
        <v>12900</v>
      </c>
      <c r="Q190" s="256"/>
      <c r="R190" s="122"/>
      <c r="S190" s="319">
        <f t="shared" si="12"/>
        <v>0</v>
      </c>
      <c r="T190" s="304">
        <v>0.046</v>
      </c>
      <c r="U190" s="266">
        <f t="shared" si="13"/>
        <v>0</v>
      </c>
      <c r="V190" s="266">
        <v>17.8</v>
      </c>
      <c r="W190" s="266">
        <f t="shared" si="14"/>
        <v>0</v>
      </c>
    </row>
    <row r="191" spans="1:23" s="58" customFormat="1" ht="18" customHeight="1">
      <c r="A191" s="31"/>
      <c r="B191" s="29">
        <v>38</v>
      </c>
      <c r="C191" s="485" t="s">
        <v>371</v>
      </c>
      <c r="D191" s="331" t="s">
        <v>131</v>
      </c>
      <c r="E191" s="335" t="s">
        <v>255</v>
      </c>
      <c r="F191" s="336" t="s">
        <v>347</v>
      </c>
      <c r="G191" s="92" t="s">
        <v>272</v>
      </c>
      <c r="H191" s="38" t="s">
        <v>78</v>
      </c>
      <c r="I191" s="38" t="s">
        <v>116</v>
      </c>
      <c r="J191" s="219" t="s">
        <v>3</v>
      </c>
      <c r="K191" s="172">
        <v>14600</v>
      </c>
      <c r="L191" s="172">
        <v>14600</v>
      </c>
      <c r="M191" s="172">
        <v>14600</v>
      </c>
      <c r="N191" s="56">
        <f>K191-K191/1*S5</f>
        <v>14600</v>
      </c>
      <c r="O191" s="56">
        <f>L191-L191/1*S5</f>
        <v>14600</v>
      </c>
      <c r="P191" s="57">
        <f>M191-M191/1*S5</f>
        <v>14600</v>
      </c>
      <c r="Q191" s="234"/>
      <c r="R191" s="122"/>
      <c r="S191" s="74">
        <f t="shared" si="12"/>
        <v>0</v>
      </c>
      <c r="T191" s="268">
        <v>0.055</v>
      </c>
      <c r="U191" s="263">
        <f t="shared" si="13"/>
        <v>0</v>
      </c>
      <c r="V191" s="263">
        <v>18.7</v>
      </c>
      <c r="W191" s="263">
        <f t="shared" si="14"/>
        <v>0</v>
      </c>
    </row>
    <row r="192" spans="2:23" ht="15.75" thickBot="1">
      <c r="B192" s="32"/>
      <c r="C192" s="20"/>
      <c r="D192" s="21"/>
      <c r="E192" s="22"/>
      <c r="F192" s="22"/>
      <c r="G192" s="33"/>
      <c r="H192" s="34"/>
      <c r="I192" s="34"/>
      <c r="J192" s="220"/>
      <c r="K192" s="177"/>
      <c r="L192" s="196"/>
      <c r="M192" s="178"/>
      <c r="N192" s="146"/>
      <c r="O192" s="146"/>
      <c r="P192" s="203"/>
      <c r="Q192" s="240"/>
      <c r="R192" s="241"/>
      <c r="S192" s="288"/>
      <c r="T192" s="268"/>
      <c r="U192" s="263"/>
      <c r="V192" s="263"/>
      <c r="W192" s="263"/>
    </row>
    <row r="193" spans="2:23" ht="16.5" thickBot="1">
      <c r="B193" s="487" t="s">
        <v>76</v>
      </c>
      <c r="C193" s="488"/>
      <c r="D193" s="488"/>
      <c r="E193" s="488"/>
      <c r="F193" s="488"/>
      <c r="G193" s="488"/>
      <c r="H193" s="488"/>
      <c r="I193" s="488"/>
      <c r="J193" s="488"/>
      <c r="K193" s="156"/>
      <c r="L193" s="186"/>
      <c r="M193" s="157"/>
      <c r="N193" s="17"/>
      <c r="O193" s="17"/>
      <c r="P193" s="17"/>
      <c r="Q193" s="233"/>
      <c r="R193" s="210"/>
      <c r="S193" s="289"/>
      <c r="T193" s="268"/>
      <c r="U193" s="263"/>
      <c r="V193" s="263"/>
      <c r="W193" s="263"/>
    </row>
    <row r="194" spans="2:23" ht="25.5" customHeight="1">
      <c r="B194" s="70">
        <v>1</v>
      </c>
      <c r="C194" s="485" t="s">
        <v>371</v>
      </c>
      <c r="D194" s="87" t="s">
        <v>204</v>
      </c>
      <c r="E194" s="72" t="s">
        <v>256</v>
      </c>
      <c r="F194" s="154" t="s">
        <v>161</v>
      </c>
      <c r="G194" s="84" t="s">
        <v>272</v>
      </c>
      <c r="H194" s="52" t="s">
        <v>102</v>
      </c>
      <c r="I194" s="52" t="s">
        <v>566</v>
      </c>
      <c r="J194" s="214" t="s">
        <v>3</v>
      </c>
      <c r="K194" s="170">
        <v>15200</v>
      </c>
      <c r="L194" s="170">
        <v>15200</v>
      </c>
      <c r="M194" s="170">
        <v>15200</v>
      </c>
      <c r="N194" s="57">
        <f>K194-K194/1*S5</f>
        <v>15200</v>
      </c>
      <c r="O194" s="57">
        <f>L194-L194/1*S5</f>
        <v>15200</v>
      </c>
      <c r="P194" s="57">
        <f>M194-M194/1*S5</f>
        <v>15200</v>
      </c>
      <c r="Q194" s="256"/>
      <c r="R194" s="122"/>
      <c r="S194" s="74">
        <f aca="true" t="shared" si="15" ref="S194:S205">MAX(Q194*O194,R194*P194)</f>
        <v>0</v>
      </c>
      <c r="T194" s="268">
        <v>0.06</v>
      </c>
      <c r="U194" s="263">
        <f aca="true" t="shared" si="16" ref="U194:U205">T194*R194</f>
        <v>0</v>
      </c>
      <c r="V194" s="263">
        <v>17.5</v>
      </c>
      <c r="W194" s="263">
        <f aca="true" t="shared" si="17" ref="W194:W205">V194*R194</f>
        <v>0</v>
      </c>
    </row>
    <row r="195" spans="2:23" ht="24" customHeight="1">
      <c r="B195" s="70">
        <v>2</v>
      </c>
      <c r="C195" s="485" t="s">
        <v>371</v>
      </c>
      <c r="D195" s="88" t="s">
        <v>87</v>
      </c>
      <c r="E195" s="83" t="s">
        <v>257</v>
      </c>
      <c r="F195" s="90" t="s">
        <v>197</v>
      </c>
      <c r="G195" s="92" t="s">
        <v>272</v>
      </c>
      <c r="H195" s="54" t="s">
        <v>102</v>
      </c>
      <c r="I195" s="54" t="s">
        <v>116</v>
      </c>
      <c r="J195" s="215" t="s">
        <v>3</v>
      </c>
      <c r="K195" s="172">
        <v>17200</v>
      </c>
      <c r="L195" s="172">
        <v>17200</v>
      </c>
      <c r="M195" s="172">
        <v>17200</v>
      </c>
      <c r="N195" s="56">
        <f>K195-K195/1*S5</f>
        <v>17200</v>
      </c>
      <c r="O195" s="56">
        <f>L195-L195/1*S5</f>
        <v>17200</v>
      </c>
      <c r="P195" s="57">
        <f>M195-M195/1*S5</f>
        <v>17200</v>
      </c>
      <c r="Q195" s="254"/>
      <c r="R195" s="121"/>
      <c r="S195" s="74">
        <f t="shared" si="15"/>
        <v>0</v>
      </c>
      <c r="T195" s="268">
        <v>0.06</v>
      </c>
      <c r="U195" s="263">
        <f t="shared" si="16"/>
        <v>0</v>
      </c>
      <c r="V195" s="263">
        <v>21.5</v>
      </c>
      <c r="W195" s="263">
        <f t="shared" si="17"/>
        <v>0</v>
      </c>
    </row>
    <row r="196" spans="2:23" ht="27.75" customHeight="1">
      <c r="B196" s="70">
        <v>3</v>
      </c>
      <c r="C196" s="485" t="s">
        <v>371</v>
      </c>
      <c r="D196" s="88" t="s">
        <v>88</v>
      </c>
      <c r="E196" s="79" t="s">
        <v>258</v>
      </c>
      <c r="F196" s="90" t="s">
        <v>198</v>
      </c>
      <c r="G196" s="92" t="s">
        <v>272</v>
      </c>
      <c r="H196" s="54" t="s">
        <v>102</v>
      </c>
      <c r="I196" s="54" t="s">
        <v>116</v>
      </c>
      <c r="J196" s="215" t="s">
        <v>3</v>
      </c>
      <c r="K196" s="172">
        <v>17200</v>
      </c>
      <c r="L196" s="172">
        <v>17200</v>
      </c>
      <c r="M196" s="172">
        <v>17200</v>
      </c>
      <c r="N196" s="56">
        <f>K196-K196/1*S5</f>
        <v>17200</v>
      </c>
      <c r="O196" s="56">
        <f>L196-L196/1*S5</f>
        <v>17200</v>
      </c>
      <c r="P196" s="57">
        <f>M196-M196/1*S5</f>
        <v>17200</v>
      </c>
      <c r="Q196" s="254"/>
      <c r="R196" s="121"/>
      <c r="S196" s="74">
        <f t="shared" si="15"/>
        <v>0</v>
      </c>
      <c r="T196" s="268">
        <v>0.06</v>
      </c>
      <c r="U196" s="263">
        <f t="shared" si="16"/>
        <v>0</v>
      </c>
      <c r="V196" s="263">
        <v>21.5</v>
      </c>
      <c r="W196" s="263">
        <f t="shared" si="17"/>
        <v>0</v>
      </c>
    </row>
    <row r="197" spans="2:23" ht="24.75" customHeight="1">
      <c r="B197" s="70">
        <v>4</v>
      </c>
      <c r="C197" s="485" t="s">
        <v>371</v>
      </c>
      <c r="D197" s="88" t="s">
        <v>89</v>
      </c>
      <c r="E197" s="79" t="s">
        <v>259</v>
      </c>
      <c r="F197" s="90" t="s">
        <v>199</v>
      </c>
      <c r="G197" s="92" t="s">
        <v>272</v>
      </c>
      <c r="H197" s="54" t="s">
        <v>102</v>
      </c>
      <c r="I197" s="54" t="s">
        <v>116</v>
      </c>
      <c r="J197" s="215" t="s">
        <v>3</v>
      </c>
      <c r="K197" s="172">
        <v>17200</v>
      </c>
      <c r="L197" s="172">
        <v>17200</v>
      </c>
      <c r="M197" s="172">
        <v>17200</v>
      </c>
      <c r="N197" s="56">
        <f>K197-K197/1*S5</f>
        <v>17200</v>
      </c>
      <c r="O197" s="56">
        <f>L197-L197/1*S5</f>
        <v>17200</v>
      </c>
      <c r="P197" s="57">
        <f>M197-M197/1*S5</f>
        <v>17200</v>
      </c>
      <c r="Q197" s="254"/>
      <c r="R197" s="121"/>
      <c r="S197" s="74">
        <f t="shared" si="15"/>
        <v>0</v>
      </c>
      <c r="T197" s="268">
        <v>0.06</v>
      </c>
      <c r="U197" s="263">
        <f t="shared" si="16"/>
        <v>0</v>
      </c>
      <c r="V197" s="263">
        <v>17.5</v>
      </c>
      <c r="W197" s="263">
        <f t="shared" si="17"/>
        <v>0</v>
      </c>
    </row>
    <row r="198" spans="2:23" ht="33" customHeight="1">
      <c r="B198" s="70">
        <v>5</v>
      </c>
      <c r="C198" s="485" t="s">
        <v>371</v>
      </c>
      <c r="D198" s="55" t="s">
        <v>398</v>
      </c>
      <c r="E198" s="93" t="s">
        <v>415</v>
      </c>
      <c r="F198" s="90" t="s">
        <v>200</v>
      </c>
      <c r="G198" s="92" t="s">
        <v>272</v>
      </c>
      <c r="H198" s="54" t="s">
        <v>102</v>
      </c>
      <c r="I198" s="54" t="s">
        <v>116</v>
      </c>
      <c r="J198" s="215" t="s">
        <v>3</v>
      </c>
      <c r="K198" s="172">
        <v>19600</v>
      </c>
      <c r="L198" s="172">
        <v>19600</v>
      </c>
      <c r="M198" s="172">
        <v>19600</v>
      </c>
      <c r="N198" s="56">
        <f>K198-K198/1*S5</f>
        <v>19600</v>
      </c>
      <c r="O198" s="56">
        <f>L198-L198/1*S5</f>
        <v>19600</v>
      </c>
      <c r="P198" s="57">
        <f>M198-M198/1*S5</f>
        <v>19600</v>
      </c>
      <c r="Q198" s="254"/>
      <c r="R198" s="121"/>
      <c r="S198" s="74">
        <f t="shared" si="15"/>
        <v>0</v>
      </c>
      <c r="T198" s="268">
        <v>0.072</v>
      </c>
      <c r="U198" s="263">
        <f t="shared" si="16"/>
        <v>0</v>
      </c>
      <c r="V198" s="263">
        <v>27</v>
      </c>
      <c r="W198" s="263">
        <f t="shared" si="17"/>
        <v>0</v>
      </c>
    </row>
    <row r="199" spans="2:23" ht="29.25" customHeight="1">
      <c r="B199" s="70">
        <v>6</v>
      </c>
      <c r="C199" s="485" t="s">
        <v>371</v>
      </c>
      <c r="D199" s="55" t="s">
        <v>399</v>
      </c>
      <c r="E199" s="93" t="s">
        <v>422</v>
      </c>
      <c r="F199" s="90" t="s">
        <v>201</v>
      </c>
      <c r="G199" s="92" t="s">
        <v>272</v>
      </c>
      <c r="H199" s="54" t="s">
        <v>102</v>
      </c>
      <c r="I199" s="54" t="s">
        <v>116</v>
      </c>
      <c r="J199" s="215" t="s">
        <v>3</v>
      </c>
      <c r="K199" s="172">
        <v>29600</v>
      </c>
      <c r="L199" s="172">
        <v>29600</v>
      </c>
      <c r="M199" s="172">
        <v>29600</v>
      </c>
      <c r="N199" s="56">
        <f>K199-K199/1*S5</f>
        <v>29600</v>
      </c>
      <c r="O199" s="56">
        <f>L199-L199/1*S5</f>
        <v>29600</v>
      </c>
      <c r="P199" s="57">
        <f>M199-M199/1*S5</f>
        <v>29600</v>
      </c>
      <c r="Q199" s="254"/>
      <c r="R199" s="121"/>
      <c r="S199" s="74">
        <f t="shared" si="15"/>
        <v>0</v>
      </c>
      <c r="T199" s="268">
        <v>0.1</v>
      </c>
      <c r="U199" s="263">
        <f t="shared" si="16"/>
        <v>0</v>
      </c>
      <c r="V199" s="263">
        <v>36</v>
      </c>
      <c r="W199" s="263">
        <f t="shared" si="17"/>
        <v>0</v>
      </c>
    </row>
    <row r="200" spans="2:23" ht="29.25" customHeight="1">
      <c r="B200" s="70">
        <v>7</v>
      </c>
      <c r="C200" s="485" t="s">
        <v>371</v>
      </c>
      <c r="D200" s="55" t="s">
        <v>400</v>
      </c>
      <c r="E200" s="93" t="s">
        <v>421</v>
      </c>
      <c r="F200" s="90" t="s">
        <v>202</v>
      </c>
      <c r="G200" s="92" t="s">
        <v>272</v>
      </c>
      <c r="H200" s="54" t="s">
        <v>102</v>
      </c>
      <c r="I200" s="54" t="s">
        <v>116</v>
      </c>
      <c r="J200" s="215" t="s">
        <v>3</v>
      </c>
      <c r="K200" s="172">
        <v>30400</v>
      </c>
      <c r="L200" s="172">
        <v>30400</v>
      </c>
      <c r="M200" s="172">
        <v>30400</v>
      </c>
      <c r="N200" s="56">
        <f>K200-K200/1*S5</f>
        <v>30400</v>
      </c>
      <c r="O200" s="56">
        <f>L200-L200/1*S5</f>
        <v>30400</v>
      </c>
      <c r="P200" s="57">
        <f>M200-M200/1*S5</f>
        <v>30400</v>
      </c>
      <c r="Q200" s="254"/>
      <c r="R200" s="121"/>
      <c r="S200" s="74">
        <f t="shared" si="15"/>
        <v>0</v>
      </c>
      <c r="T200" s="268">
        <v>0.1</v>
      </c>
      <c r="U200" s="263">
        <f t="shared" si="16"/>
        <v>0</v>
      </c>
      <c r="V200" s="263">
        <v>36</v>
      </c>
      <c r="W200" s="263">
        <f t="shared" si="17"/>
        <v>0</v>
      </c>
    </row>
    <row r="201" spans="2:23" ht="29.25" customHeight="1">
      <c r="B201" s="70">
        <v>8</v>
      </c>
      <c r="C201" s="485" t="s">
        <v>371</v>
      </c>
      <c r="D201" s="55" t="s">
        <v>401</v>
      </c>
      <c r="E201" s="93" t="s">
        <v>416</v>
      </c>
      <c r="F201" s="90" t="s">
        <v>203</v>
      </c>
      <c r="G201" s="92" t="s">
        <v>272</v>
      </c>
      <c r="H201" s="54" t="s">
        <v>102</v>
      </c>
      <c r="I201" s="54" t="s">
        <v>116</v>
      </c>
      <c r="J201" s="215" t="s">
        <v>3</v>
      </c>
      <c r="K201" s="172">
        <v>35800</v>
      </c>
      <c r="L201" s="172">
        <v>35800</v>
      </c>
      <c r="M201" s="172">
        <v>35800</v>
      </c>
      <c r="N201" s="56">
        <f>K201-K201/1*S5</f>
        <v>35800</v>
      </c>
      <c r="O201" s="56">
        <f>L201-L201/1*S5</f>
        <v>35800</v>
      </c>
      <c r="P201" s="57">
        <f>M201-M201/1*S5</f>
        <v>35800</v>
      </c>
      <c r="Q201" s="254"/>
      <c r="R201" s="121"/>
      <c r="S201" s="74">
        <f t="shared" si="15"/>
        <v>0</v>
      </c>
      <c r="T201" s="268">
        <v>0.1</v>
      </c>
      <c r="U201" s="263">
        <f t="shared" si="16"/>
        <v>0</v>
      </c>
      <c r="V201" s="263">
        <v>38</v>
      </c>
      <c r="W201" s="263">
        <f t="shared" si="17"/>
        <v>0</v>
      </c>
    </row>
    <row r="202" spans="2:23" ht="29.25" customHeight="1">
      <c r="B202" s="70">
        <v>9</v>
      </c>
      <c r="C202" s="485" t="s">
        <v>371</v>
      </c>
      <c r="D202" s="113" t="s">
        <v>402</v>
      </c>
      <c r="E202" s="112" t="s">
        <v>417</v>
      </c>
      <c r="F202" s="111" t="s">
        <v>361</v>
      </c>
      <c r="G202" s="110" t="s">
        <v>272</v>
      </c>
      <c r="H202" s="109" t="s">
        <v>102</v>
      </c>
      <c r="I202" s="109" t="s">
        <v>116</v>
      </c>
      <c r="J202" s="224" t="s">
        <v>3</v>
      </c>
      <c r="K202" s="183">
        <v>31800</v>
      </c>
      <c r="L202" s="183">
        <v>31800</v>
      </c>
      <c r="M202" s="183">
        <v>31800</v>
      </c>
      <c r="N202" s="56">
        <f>K202-K202/1*S5</f>
        <v>31800</v>
      </c>
      <c r="O202" s="56">
        <f>L202-L202/1*S5</f>
        <v>31800</v>
      </c>
      <c r="P202" s="57">
        <f>M202-M202/1*S5</f>
        <v>31800</v>
      </c>
      <c r="Q202" s="261"/>
      <c r="R202" s="121"/>
      <c r="S202" s="74">
        <f t="shared" si="15"/>
        <v>0</v>
      </c>
      <c r="T202" s="268">
        <v>0.13</v>
      </c>
      <c r="U202" s="263">
        <f t="shared" si="16"/>
        <v>0</v>
      </c>
      <c r="V202" s="263">
        <v>43</v>
      </c>
      <c r="W202" s="263">
        <f t="shared" si="17"/>
        <v>0</v>
      </c>
    </row>
    <row r="203" spans="2:23" ht="29.25" customHeight="1">
      <c r="B203" s="70">
        <v>10</v>
      </c>
      <c r="C203" s="485" t="s">
        <v>371</v>
      </c>
      <c r="D203" s="113" t="s">
        <v>403</v>
      </c>
      <c r="E203" s="112" t="s">
        <v>418</v>
      </c>
      <c r="F203" s="111" t="s">
        <v>360</v>
      </c>
      <c r="G203" s="110" t="s">
        <v>272</v>
      </c>
      <c r="H203" s="109" t="s">
        <v>102</v>
      </c>
      <c r="I203" s="109" t="s">
        <v>116</v>
      </c>
      <c r="J203" s="224" t="s">
        <v>3</v>
      </c>
      <c r="K203" s="183">
        <v>35000</v>
      </c>
      <c r="L203" s="183">
        <v>35000</v>
      </c>
      <c r="M203" s="183">
        <v>35000</v>
      </c>
      <c r="N203" s="56">
        <f>K203-K203/1*S5</f>
        <v>35000</v>
      </c>
      <c r="O203" s="56">
        <f>L203-L203/1*S5</f>
        <v>35000</v>
      </c>
      <c r="P203" s="57">
        <f>M203-M203/1*S5</f>
        <v>35000</v>
      </c>
      <c r="Q203" s="261"/>
      <c r="R203" s="121"/>
      <c r="S203" s="74">
        <f t="shared" si="15"/>
        <v>0</v>
      </c>
      <c r="T203" s="268">
        <v>0.15</v>
      </c>
      <c r="U203" s="263">
        <f t="shared" si="16"/>
        <v>0</v>
      </c>
      <c r="V203" s="263">
        <v>56</v>
      </c>
      <c r="W203" s="263">
        <f t="shared" si="17"/>
        <v>0</v>
      </c>
    </row>
    <row r="204" spans="2:23" ht="29.25" customHeight="1">
      <c r="B204" s="70">
        <v>11</v>
      </c>
      <c r="C204" s="485" t="s">
        <v>371</v>
      </c>
      <c r="D204" s="113" t="s">
        <v>404</v>
      </c>
      <c r="E204" s="112" t="s">
        <v>419</v>
      </c>
      <c r="F204" s="111" t="s">
        <v>359</v>
      </c>
      <c r="G204" s="110" t="s">
        <v>272</v>
      </c>
      <c r="H204" s="109" t="s">
        <v>102</v>
      </c>
      <c r="I204" s="109" t="s">
        <v>116</v>
      </c>
      <c r="J204" s="224" t="s">
        <v>3</v>
      </c>
      <c r="K204" s="183">
        <v>43800</v>
      </c>
      <c r="L204" s="183">
        <v>43800</v>
      </c>
      <c r="M204" s="183">
        <v>43800</v>
      </c>
      <c r="N204" s="56">
        <f>K204-K204/1*S5</f>
        <v>43800</v>
      </c>
      <c r="O204" s="56">
        <f>L204-L204/1*S5</f>
        <v>43800</v>
      </c>
      <c r="P204" s="57">
        <f>M204-M204/1*S5</f>
        <v>43800</v>
      </c>
      <c r="Q204" s="261"/>
      <c r="R204" s="121"/>
      <c r="S204" s="74">
        <f t="shared" si="15"/>
        <v>0</v>
      </c>
      <c r="T204" s="268">
        <v>0.16</v>
      </c>
      <c r="U204" s="263">
        <f t="shared" si="16"/>
        <v>0</v>
      </c>
      <c r="V204" s="263">
        <v>58</v>
      </c>
      <c r="W204" s="263">
        <f t="shared" si="17"/>
        <v>0</v>
      </c>
    </row>
    <row r="205" spans="2:23" ht="29.25" customHeight="1" thickBot="1">
      <c r="B205" s="70">
        <v>12</v>
      </c>
      <c r="C205" s="486" t="s">
        <v>371</v>
      </c>
      <c r="D205" s="272" t="s">
        <v>405</v>
      </c>
      <c r="E205" s="273" t="s">
        <v>420</v>
      </c>
      <c r="F205" s="274" t="s">
        <v>358</v>
      </c>
      <c r="G205" s="275" t="s">
        <v>272</v>
      </c>
      <c r="H205" s="276" t="s">
        <v>102</v>
      </c>
      <c r="I205" s="276" t="s">
        <v>116</v>
      </c>
      <c r="J205" s="277" t="s">
        <v>3</v>
      </c>
      <c r="K205" s="278">
        <v>47600</v>
      </c>
      <c r="L205" s="278">
        <v>47600</v>
      </c>
      <c r="M205" s="278">
        <v>47600</v>
      </c>
      <c r="N205" s="209">
        <f>K205-K205/1*S5</f>
        <v>47600</v>
      </c>
      <c r="O205" s="209">
        <f>L205-L205/1*S5</f>
        <v>47600</v>
      </c>
      <c r="P205" s="44">
        <f>M205-M205/1*S5</f>
        <v>47600</v>
      </c>
      <c r="Q205" s="279"/>
      <c r="R205" s="280"/>
      <c r="S205" s="290">
        <f t="shared" si="15"/>
        <v>0</v>
      </c>
      <c r="T205" s="268">
        <v>0.17</v>
      </c>
      <c r="U205" s="263">
        <f t="shared" si="16"/>
        <v>0</v>
      </c>
      <c r="V205" s="263">
        <v>62</v>
      </c>
      <c r="W205" s="263">
        <f t="shared" si="17"/>
        <v>0</v>
      </c>
    </row>
    <row r="206" spans="2:23" ht="26.25" customHeight="1" thickBot="1">
      <c r="B206" s="294" t="s">
        <v>260</v>
      </c>
      <c r="C206" s="94"/>
      <c r="D206" s="95"/>
      <c r="E206" s="96"/>
      <c r="F206" s="96"/>
      <c r="G206" s="97"/>
      <c r="H206" s="98"/>
      <c r="I206" s="98"/>
      <c r="J206" s="225"/>
      <c r="K206" s="157"/>
      <c r="L206" s="197"/>
      <c r="M206" s="157"/>
      <c r="N206" s="16"/>
      <c r="O206" s="16"/>
      <c r="P206" s="16"/>
      <c r="Q206" s="229"/>
      <c r="R206" s="242">
        <f>SUM(R8:R205)</f>
        <v>0</v>
      </c>
      <c r="S206" s="291">
        <f>SUM(S10:S205)</f>
        <v>0</v>
      </c>
      <c r="T206" s="268"/>
      <c r="U206" s="263"/>
      <c r="V206" s="263"/>
      <c r="W206" s="263"/>
    </row>
  </sheetData>
  <sheetProtection password="CC3B" sheet="1" deleteColumns="0" deleteRows="0"/>
  <mergeCells count="44">
    <mergeCell ref="G1:J2"/>
    <mergeCell ref="B9:S9"/>
    <mergeCell ref="B1:F1"/>
    <mergeCell ref="E15:F15"/>
    <mergeCell ref="E20:F20"/>
    <mergeCell ref="G4:M4"/>
    <mergeCell ref="B2:F2"/>
    <mergeCell ref="B4:D4"/>
    <mergeCell ref="B5:D5"/>
    <mergeCell ref="B3:F3"/>
    <mergeCell ref="B99:M99"/>
    <mergeCell ref="B80:J80"/>
    <mergeCell ref="B60:J60"/>
    <mergeCell ref="E25:F25"/>
    <mergeCell ref="B38:J38"/>
    <mergeCell ref="B43:J43"/>
    <mergeCell ref="E27:F27"/>
    <mergeCell ref="B32:J32"/>
    <mergeCell ref="E26:F26"/>
    <mergeCell ref="B74:M74"/>
    <mergeCell ref="B193:J193"/>
    <mergeCell ref="E28:F28"/>
    <mergeCell ref="E29:F29"/>
    <mergeCell ref="E30:F30"/>
    <mergeCell ref="B127:J127"/>
    <mergeCell ref="B75:J75"/>
    <mergeCell ref="B68:J68"/>
    <mergeCell ref="B48:J48"/>
    <mergeCell ref="B153:J153"/>
    <mergeCell ref="B100:J100"/>
    <mergeCell ref="B85:J85"/>
    <mergeCell ref="E19:F19"/>
    <mergeCell ref="E10:F10"/>
    <mergeCell ref="E24:F24"/>
    <mergeCell ref="E11:F11"/>
    <mergeCell ref="E17:F17"/>
    <mergeCell ref="B7:J7"/>
    <mergeCell ref="E23:F23"/>
    <mergeCell ref="B22:S22"/>
    <mergeCell ref="B14:S14"/>
    <mergeCell ref="G5:M5"/>
    <mergeCell ref="E18:F18"/>
    <mergeCell ref="E12:F12"/>
    <mergeCell ref="E16:F16"/>
  </mergeCells>
  <hyperlinks>
    <hyperlink ref="G172" r:id="rId1" display="видео"/>
    <hyperlink ref="G159" r:id="rId2" display="видео"/>
    <hyperlink ref="G162" r:id="rId3" display="видео"/>
    <hyperlink ref="G52" r:id="rId4" display="видео"/>
    <hyperlink ref="G50" r:id="rId5" display="видео"/>
    <hyperlink ref="G49" r:id="rId6" display="видео"/>
    <hyperlink ref="G201" r:id="rId7" display="видео"/>
    <hyperlink ref="G199" r:id="rId8" display="видео"/>
    <hyperlink ref="G198" r:id="rId9" display="видео"/>
    <hyperlink ref="G196" r:id="rId10" display="видео"/>
    <hyperlink ref="G195" r:id="rId11" display="видео"/>
    <hyperlink ref="G194" r:id="rId12" display="видео"/>
    <hyperlink ref="G191" r:id="rId13" display="видео"/>
    <hyperlink ref="G190" r:id="rId14" display="видео"/>
    <hyperlink ref="G189" r:id="rId15" display="видео"/>
    <hyperlink ref="G188" r:id="rId16" display="видео"/>
    <hyperlink ref="G187" r:id="rId17" display="видео"/>
    <hyperlink ref="G186" r:id="rId18" display="видео"/>
    <hyperlink ref="G184" r:id="rId19" display="видео"/>
    <hyperlink ref="G183" r:id="rId20" display="видео"/>
    <hyperlink ref="G182" r:id="rId21" display="видео"/>
    <hyperlink ref="G180" r:id="rId22" display="видео"/>
    <hyperlink ref="G179" r:id="rId23" display="видео"/>
    <hyperlink ref="G178" r:id="rId24" display="видео"/>
    <hyperlink ref="G177" r:id="rId25" display="видео"/>
    <hyperlink ref="G176" r:id="rId26" display="видео"/>
    <hyperlink ref="G174" r:id="rId27" display="видео"/>
    <hyperlink ref="G173" r:id="rId28" display="видео"/>
    <hyperlink ref="G170" r:id="rId29" display="видео"/>
    <hyperlink ref="G169" r:id="rId30" display="видео"/>
    <hyperlink ref="G166" r:id="rId31" display="видео"/>
    <hyperlink ref="G165" r:id="rId32" display="видео"/>
    <hyperlink ref="G171" r:id="rId33" display="видео"/>
    <hyperlink ref="G146" r:id="rId34" display="видео"/>
    <hyperlink ref="G140" r:id="rId35" display="видео"/>
    <hyperlink ref="G58" r:id="rId36" display="видео"/>
    <hyperlink ref="G51" r:id="rId37" display="видео"/>
    <hyperlink ref="G200" r:id="rId38" display="видео"/>
    <hyperlink ref="G197" r:id="rId39" display="видео"/>
    <hyperlink ref="G185" r:id="rId40" display="видео"/>
    <hyperlink ref="G164" r:id="rId41" display="видео"/>
    <hyperlink ref="G163" r:id="rId42" display="видео"/>
    <hyperlink ref="G161" r:id="rId43" display="видео"/>
    <hyperlink ref="G160" r:id="rId44" display="видео"/>
    <hyperlink ref="G158" r:id="rId45" display="видео"/>
    <hyperlink ref="G157" r:id="rId46" display="видео"/>
    <hyperlink ref="G156" r:id="rId47" display="видео"/>
    <hyperlink ref="G151" r:id="rId48" display="видео"/>
    <hyperlink ref="G150" r:id="rId49" display="видео"/>
    <hyperlink ref="G149" r:id="rId50" display="видео"/>
    <hyperlink ref="G148" r:id="rId51" display="видео"/>
    <hyperlink ref="G147" r:id="rId52" display="видео"/>
    <hyperlink ref="G144" r:id="rId53" display="видео"/>
    <hyperlink ref="G143" r:id="rId54" display="видео"/>
    <hyperlink ref="G142" r:id="rId55" display="видео"/>
    <hyperlink ref="G141" r:id="rId56" display="видео"/>
    <hyperlink ref="G139" r:id="rId57" display="видео"/>
    <hyperlink ref="G136" r:id="rId58" display="видео"/>
    <hyperlink ref="G135" r:id="rId59" display="видео"/>
    <hyperlink ref="G134" r:id="rId60" display="видео"/>
    <hyperlink ref="G130" r:id="rId61" display="видео"/>
    <hyperlink ref="G128" r:id="rId62" display="видео"/>
    <hyperlink ref="G98" r:id="rId63" display="видео"/>
    <hyperlink ref="G97" r:id="rId64" display="видео"/>
    <hyperlink ref="G96" r:id="rId65" display="видео"/>
    <hyperlink ref="G95" r:id="rId66" display="видео"/>
    <hyperlink ref="G94" r:id="rId67" display="видео"/>
    <hyperlink ref="G93" r:id="rId68" display="видео"/>
    <hyperlink ref="G91" r:id="rId69" display="видео"/>
    <hyperlink ref="G90" r:id="rId70" display="видео"/>
    <hyperlink ref="G89" r:id="rId71" display="видео"/>
    <hyperlink ref="G87" r:id="rId72" display="видео"/>
    <hyperlink ref="G57" r:id="rId73" display="видео"/>
    <hyperlink ref="G63" r:id="rId74" display="видео"/>
    <hyperlink ref="G55" r:id="rId75" display="видео"/>
    <hyperlink ref="G54" r:id="rId76" display="видео"/>
    <hyperlink ref="G56" r:id="rId77" display="видео"/>
    <hyperlink ref="G53" r:id="rId78" display="видео"/>
    <hyperlink ref="G86" r:id="rId79" display="видео"/>
    <hyperlink ref="G145" r:id="rId80" display="видео"/>
    <hyperlink ref="G138" r:id="rId81" display="видео"/>
    <hyperlink ref="G92" r:id="rId82" display="видео"/>
    <hyperlink ref="G137" r:id="rId83" display="видео"/>
    <hyperlink ref="G70" r:id="rId84" display="видео"/>
    <hyperlink ref="G71" r:id="rId85" display="видео"/>
    <hyperlink ref="G64" r:id="rId86" display="видео"/>
    <hyperlink ref="G65" r:id="rId87" display="видео"/>
    <hyperlink ref="G66" r:id="rId88" display="видео"/>
    <hyperlink ref="G155" r:id="rId89" display="видео"/>
    <hyperlink ref="G131" r:id="rId90" display="видео"/>
    <hyperlink ref="G175" r:id="rId91" display="видео"/>
    <hyperlink ref="G203" r:id="rId92" display="видео"/>
    <hyperlink ref="G202" r:id="rId93" display="видео"/>
    <hyperlink ref="G204" r:id="rId94" display="видео"/>
    <hyperlink ref="G205" r:id="rId95" display="видео"/>
    <hyperlink ref="B5" r:id="rId96" display="www.rusogni.ru"/>
    <hyperlink ref="G88" r:id="rId97" display="видео"/>
    <hyperlink ref="G133" r:id="rId98" display="видео"/>
    <hyperlink ref="G129" r:id="rId99" display="видео"/>
    <hyperlink ref="G167" r:id="rId100" display="видео"/>
    <hyperlink ref="G168" r:id="rId101" display="видео"/>
    <hyperlink ref="G181" r:id="rId102" display="видео"/>
    <hyperlink ref="G132" r:id="rId103" display="видео"/>
  </hyperlinks>
  <printOptions/>
  <pageMargins left="0.55" right="0.2" top="0.6100000000000001" bottom="0.21" header="0.5" footer="0.5"/>
  <pageSetup fitToHeight="75" fitToWidth="1" orientation="portrait" paperSize="9" scale="41" r:id="rId105"/>
  <ignoredErrors>
    <ignoredError sqref="N90 O141:P141 O92:P92 N187:P187 N177:P177 N34 O83 N45 O72 W18" formula="1"/>
    <ignoredError sqref="I76:I78 I194:I205 I33:I37 I49:I58 I61:I66 I39:I41 I117 I132:I148 I69:I73 I154:I169 I86:I98 I128:I131 I149:I151 I170:I191" numberStoredAsText="1"/>
    <ignoredError sqref="H33 H36:H37 H69 H71 H81" twoDigitTextYear="1"/>
  </ignoredErrors>
  <drawing r:id="rId1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O&amp;I</dc:creator>
  <cp:keywords/>
  <dc:description/>
  <cp:lastModifiedBy>vitaliy</cp:lastModifiedBy>
  <cp:lastPrinted>2019-11-06T17:15:53Z</cp:lastPrinted>
  <dcterms:created xsi:type="dcterms:W3CDTF">2007-03-07T10:18:36Z</dcterms:created>
  <dcterms:modified xsi:type="dcterms:W3CDTF">2019-11-11T17:08:38Z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